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heinTerrassenHof\Documents\AWeinliste\"/>
    </mc:Choice>
  </mc:AlternateContent>
  <xr:revisionPtr revIDLastSave="0" documentId="8_{FB2A3BDD-7E35-4F42-9C62-671C16B5D1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definedNames>
    <definedName name="_xlnm.Print_Area" localSheetId="0">Tabelle1!$A$1:$N$65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2" i="1" l="1"/>
  <c r="K32" i="1"/>
  <c r="N25" i="1"/>
  <c r="K25" i="1"/>
  <c r="N14" i="1"/>
  <c r="K14" i="1"/>
  <c r="K34" i="1"/>
  <c r="N57" i="1"/>
  <c r="K57" i="1"/>
  <c r="K58" i="1"/>
  <c r="N11" i="1"/>
  <c r="K11" i="1"/>
  <c r="K13" i="1"/>
  <c r="N13" i="1"/>
  <c r="N52" i="1"/>
  <c r="K52" i="1"/>
  <c r="N54" i="1"/>
  <c r="N53" i="1"/>
  <c r="N55" i="1"/>
  <c r="N56" i="1"/>
  <c r="N58" i="1"/>
  <c r="N62" i="1" l="1"/>
  <c r="K62" i="1"/>
  <c r="K56" i="1" l="1"/>
  <c r="K33" i="1" l="1"/>
  <c r="N33" i="1"/>
  <c r="K15" i="1" l="1"/>
  <c r="N15" i="1"/>
  <c r="K16" i="1"/>
  <c r="N16" i="1"/>
  <c r="N31" i="1"/>
  <c r="K31" i="1"/>
  <c r="K19" i="1"/>
  <c r="N19" i="1"/>
  <c r="K54" i="1" l="1"/>
  <c r="K53" i="1"/>
  <c r="K29" i="1" l="1"/>
  <c r="M65" i="1" l="1"/>
  <c r="N63" i="1"/>
  <c r="K63" i="1"/>
  <c r="N61" i="1"/>
  <c r="K61" i="1"/>
  <c r="N60" i="1"/>
  <c r="K60" i="1"/>
  <c r="K59" i="1"/>
  <c r="K55" i="1"/>
  <c r="N51" i="1"/>
  <c r="K51" i="1"/>
  <c r="K50" i="1"/>
  <c r="N49" i="1"/>
  <c r="K49" i="1"/>
  <c r="N47" i="1"/>
  <c r="K47" i="1"/>
  <c r="N46" i="1"/>
  <c r="K46" i="1"/>
  <c r="N45" i="1"/>
  <c r="K45" i="1"/>
  <c r="N44" i="1"/>
  <c r="K44" i="1"/>
  <c r="N43" i="1"/>
  <c r="K43" i="1"/>
  <c r="K42" i="1"/>
  <c r="N41" i="1"/>
  <c r="K41" i="1"/>
  <c r="N40" i="1"/>
  <c r="K40" i="1"/>
  <c r="N38" i="1"/>
  <c r="K38" i="1"/>
  <c r="N37" i="1"/>
  <c r="K37" i="1"/>
  <c r="N36" i="1"/>
  <c r="K36" i="1"/>
  <c r="N35" i="1"/>
  <c r="K35" i="1"/>
  <c r="N34" i="1"/>
  <c r="N30" i="1"/>
  <c r="K30" i="1"/>
  <c r="N29" i="1"/>
  <c r="N28" i="1"/>
  <c r="K28" i="1"/>
  <c r="N27" i="1"/>
  <c r="K27" i="1"/>
  <c r="N26" i="1"/>
  <c r="K26" i="1"/>
  <c r="N24" i="1"/>
  <c r="K24" i="1"/>
  <c r="N23" i="1"/>
  <c r="K23" i="1"/>
  <c r="N22" i="1"/>
  <c r="K22" i="1"/>
  <c r="N21" i="1"/>
  <c r="K21" i="1"/>
  <c r="N12" i="1"/>
  <c r="K12" i="1"/>
  <c r="N18" i="1"/>
  <c r="K18" i="1"/>
  <c r="N17" i="1"/>
  <c r="K17" i="1"/>
  <c r="N10" i="1"/>
  <c r="K10" i="1"/>
  <c r="N65" i="1" l="1"/>
</calcChain>
</file>

<file path=xl/sharedStrings.xml><?xml version="1.0" encoding="utf-8"?>
<sst xmlns="http://schemas.openxmlformats.org/spreadsheetml/2006/main" count="185" uniqueCount="147">
  <si>
    <t>Name</t>
  </si>
  <si>
    <t>Straße</t>
  </si>
  <si>
    <t>Datum</t>
  </si>
  <si>
    <t>Mit dieser Bestellung bestätige ich, dass ich über 18 Jahre alt bin.</t>
  </si>
  <si>
    <t xml:space="preserve">  Sorte</t>
  </si>
  <si>
    <t>Nr.</t>
  </si>
  <si>
    <r>
      <t xml:space="preserve">Rheinhessenweine  </t>
    </r>
    <r>
      <rPr>
        <b/>
        <sz val="8"/>
        <rFont val="Arial Rounded MT Bold"/>
        <family val="2"/>
      </rPr>
      <t>easy to drink, gerne ein Glas mehr</t>
    </r>
  </si>
  <si>
    <t xml:space="preserve"> Alkohol %vol</t>
  </si>
  <si>
    <t xml:space="preserve"> Restsüße</t>
  </si>
  <si>
    <t xml:space="preserve"> Säure</t>
  </si>
  <si>
    <t xml:space="preserve"> Inhalt in l</t>
  </si>
  <si>
    <t xml:space="preserve"> Grundpreis/L</t>
  </si>
  <si>
    <t xml:space="preserve"> Flaschen-
 preis /€</t>
  </si>
  <si>
    <t xml:space="preserve"> Anzahl
 Flaschen</t>
  </si>
  <si>
    <t>lieblich</t>
  </si>
  <si>
    <t>33.</t>
  </si>
  <si>
    <t>Riesling</t>
  </si>
  <si>
    <t>trocken</t>
  </si>
  <si>
    <t>halbtrocken</t>
  </si>
  <si>
    <t>2.</t>
  </si>
  <si>
    <t xml:space="preserve">trocken                                              </t>
  </si>
  <si>
    <t>12.</t>
  </si>
  <si>
    <t>41.</t>
  </si>
  <si>
    <t>Gutsriesling</t>
  </si>
  <si>
    <t xml:space="preserve">halbtrocken      </t>
  </si>
  <si>
    <t>61.</t>
  </si>
  <si>
    <t>süß</t>
  </si>
  <si>
    <t>20.</t>
  </si>
  <si>
    <r>
      <t>Sommerzeit Rosé</t>
    </r>
    <r>
      <rPr>
        <b/>
        <i/>
        <sz val="8.5"/>
        <rFont val="Arial"/>
        <family val="2"/>
      </rPr>
      <t/>
    </r>
  </si>
  <si>
    <t>10.</t>
  </si>
  <si>
    <t>Rotwein  feinherb</t>
  </si>
  <si>
    <r>
      <t xml:space="preserve">Gutsweine  </t>
    </r>
    <r>
      <rPr>
        <b/>
        <sz val="8"/>
        <rFont val="Arial Rounded MT Bold"/>
        <family val="2"/>
      </rPr>
      <t>sortentypische traditionelle Rebsorten mit klarer Frische und Fruchtigkeit</t>
    </r>
  </si>
  <si>
    <t>32.</t>
  </si>
  <si>
    <t>44.</t>
  </si>
  <si>
    <t>51.</t>
  </si>
  <si>
    <t>45.</t>
  </si>
  <si>
    <t xml:space="preserve">Riesling  </t>
  </si>
  <si>
    <t>42.</t>
  </si>
  <si>
    <t>50.</t>
  </si>
  <si>
    <t>43.</t>
  </si>
  <si>
    <t xml:space="preserve">Grüner Veltliner </t>
  </si>
  <si>
    <t>46.</t>
  </si>
  <si>
    <t>30.</t>
  </si>
  <si>
    <t>24.</t>
  </si>
  <si>
    <t>23.</t>
  </si>
  <si>
    <t xml:space="preserve"> 4.</t>
  </si>
  <si>
    <r>
      <t xml:space="preserve">Spätburgunder                </t>
    </r>
    <r>
      <rPr>
        <i/>
        <sz val="8"/>
        <rFont val="Arial"/>
        <family val="2"/>
      </rPr>
      <t>Holzfass gereift</t>
    </r>
  </si>
  <si>
    <t>Rotwein  trocken</t>
  </si>
  <si>
    <t>7.</t>
  </si>
  <si>
    <t xml:space="preserve">Rotwein  trocken        </t>
  </si>
  <si>
    <t>6.</t>
  </si>
  <si>
    <t>8.</t>
  </si>
  <si>
    <r>
      <t xml:space="preserve">Ortsweine  </t>
    </r>
    <r>
      <rPr>
        <b/>
        <sz val="8"/>
        <rFont val="Arial Rounded MT Bold"/>
        <family val="2"/>
      </rPr>
      <t>zeigen Guntersblumer Herkunft, dichter, langlebiger Menüwein</t>
    </r>
  </si>
  <si>
    <t>36.</t>
  </si>
  <si>
    <t>Guntersblum</t>
  </si>
  <si>
    <t>37.</t>
  </si>
  <si>
    <t>Chardonnay</t>
  </si>
  <si>
    <r>
      <t xml:space="preserve">Lagenweine Guntersblum  </t>
    </r>
    <r>
      <rPr>
        <b/>
        <sz val="8"/>
        <rFont val="Arial Rounded MT Bold"/>
        <family val="2"/>
      </rPr>
      <t>handverlesene Trauben für anspruchsvollen Genuss</t>
    </r>
  </si>
  <si>
    <t>Kreuzkapelle</t>
  </si>
  <si>
    <t>93.</t>
  </si>
  <si>
    <t xml:space="preserve">St. Julianen          </t>
  </si>
  <si>
    <t>95.</t>
  </si>
  <si>
    <r>
      <rPr>
        <sz val="10"/>
        <rFont val="Arial"/>
        <family val="2"/>
      </rPr>
      <t>Eiserne Hand</t>
    </r>
    <r>
      <rPr>
        <b/>
        <i/>
        <sz val="10"/>
        <rFont val="Arial"/>
        <family val="2"/>
      </rPr>
      <t xml:space="preserve"> </t>
    </r>
    <r>
      <rPr>
        <i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            </t>
    </r>
  </si>
  <si>
    <t>52.</t>
  </si>
  <si>
    <r>
      <rPr>
        <sz val="10"/>
        <rFont val="Arial"/>
        <family val="2"/>
      </rPr>
      <t>Himmeltal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/>
    </r>
  </si>
  <si>
    <t>54.</t>
  </si>
  <si>
    <t>56.</t>
  </si>
  <si>
    <r>
      <t xml:space="preserve">Spätburgunder 777       </t>
    </r>
    <r>
      <rPr>
        <i/>
        <sz val="8"/>
        <rFont val="Arial"/>
        <family val="2"/>
      </rPr>
      <t xml:space="preserve"> Holzfass gereift </t>
    </r>
    <r>
      <rPr>
        <b/>
        <i/>
        <sz val="10"/>
        <rFont val="Arial"/>
        <family val="2"/>
      </rPr>
      <t/>
    </r>
  </si>
  <si>
    <t>Himmelthal</t>
  </si>
  <si>
    <r>
      <t xml:space="preserve">Edelsüsse Weine  </t>
    </r>
    <r>
      <rPr>
        <b/>
        <sz val="8"/>
        <rFont val="Arial Rounded MT Bold"/>
        <family val="2"/>
      </rPr>
      <t>unser Betthupferl</t>
    </r>
  </si>
  <si>
    <t>edelsüß</t>
  </si>
  <si>
    <t>98.</t>
  </si>
  <si>
    <t>Riesling Beerenauslese</t>
  </si>
  <si>
    <t>80.</t>
  </si>
  <si>
    <t>Perlwein + CO² Weiß</t>
  </si>
  <si>
    <t>83.</t>
  </si>
  <si>
    <t xml:space="preserve">t.  </t>
  </si>
  <si>
    <r>
      <t xml:space="preserve">Glühwein  </t>
    </r>
    <r>
      <rPr>
        <i/>
        <sz val="10"/>
        <rFont val="Berlin Sans FB"/>
        <family val="2"/>
      </rPr>
      <t>eigene Herstellung aus Rotwein  frisch gefüllt,  in der Flasche</t>
    </r>
  </si>
  <si>
    <t>Die Analytischen Werte beziehen sich immer auf den aktuellen Jahrgang. Alle Weine sind Qualitäts/Prädikatsweine aus Rhh/Deutschland und enthalten Sulfite.</t>
  </si>
  <si>
    <t>brut</t>
  </si>
  <si>
    <t xml:space="preserve"> 
  </t>
  </si>
  <si>
    <t>b5.</t>
  </si>
  <si>
    <t>vom Cabernet/Merlot/Spätb</t>
  </si>
  <si>
    <t>Verschiedenes</t>
  </si>
  <si>
    <t>edlen Tresterbrand Holzfass gereift 41%</t>
  </si>
  <si>
    <t>Grüner Veltliner</t>
  </si>
  <si>
    <t>Traubensaft + CO² rot</t>
  </si>
  <si>
    <r>
      <t xml:space="preserve">Merlot                             </t>
    </r>
    <r>
      <rPr>
        <sz val="10"/>
        <rFont val="Arial"/>
        <family val="2"/>
      </rPr>
      <t xml:space="preserve"> </t>
    </r>
    <r>
      <rPr>
        <i/>
        <sz val="8"/>
        <rFont val="Arial"/>
        <family val="2"/>
      </rPr>
      <t>Holzfass gereift</t>
    </r>
  </si>
  <si>
    <t>Traubensecco alkoholfrei</t>
  </si>
  <si>
    <t>Weißburgunder</t>
  </si>
  <si>
    <t>Gewürztraminer &amp; Riesling</t>
  </si>
  <si>
    <t>47.</t>
  </si>
  <si>
    <t>Jahrgang</t>
  </si>
  <si>
    <r>
      <t xml:space="preserve">                    </t>
    </r>
    <r>
      <rPr>
        <sz val="8"/>
        <rFont val="Arial"/>
        <family val="2"/>
      </rPr>
      <t xml:space="preserve">
</t>
    </r>
    <r>
      <rPr>
        <b/>
        <sz val="14"/>
        <rFont val="Arial"/>
        <family val="2"/>
      </rPr>
      <t xml:space="preserve"> </t>
    </r>
    <r>
      <rPr>
        <sz val="8"/>
        <rFont val="Arial"/>
        <family val="2"/>
      </rPr>
      <t xml:space="preserve">       
                                </t>
    </r>
  </si>
  <si>
    <t>Tel + Mail</t>
  </si>
  <si>
    <t xml:space="preserve">    Kd-Nr.:</t>
  </si>
  <si>
    <t>Unterschrift</t>
  </si>
  <si>
    <t>PLZ    Ort</t>
  </si>
  <si>
    <t>Mitternachtsstern</t>
  </si>
  <si>
    <t>Sauvignon Blanc:</t>
  </si>
  <si>
    <t xml:space="preserve">Riesling: </t>
  </si>
  <si>
    <t xml:space="preserve">Merlot Rosé: </t>
  </si>
  <si>
    <t>s1.</t>
  </si>
  <si>
    <t>s2.</t>
  </si>
  <si>
    <r>
      <rPr>
        <b/>
        <sz val="12"/>
        <color theme="1"/>
        <rFont val="Arial Rounded MT Bold"/>
        <family val="2"/>
      </rPr>
      <t>Winzersekte   vom RheinTerrassenHof</t>
    </r>
    <r>
      <rPr>
        <sz val="11"/>
        <color theme="1"/>
        <rFont val="Calibri"/>
        <family val="2"/>
        <scheme val="minor"/>
      </rPr>
      <t xml:space="preserve">  Bitte markieren /  6er VE</t>
    </r>
  </si>
  <si>
    <t>s3b.</t>
  </si>
  <si>
    <t>s3t.</t>
  </si>
  <si>
    <t>trse.</t>
  </si>
  <si>
    <t>rot</t>
  </si>
  <si>
    <t xml:space="preserve">weiß  </t>
  </si>
  <si>
    <t>Die durchgestrichenen Weine sind vorübergehend nicht lieferbar</t>
  </si>
  <si>
    <t>Gewürztraminer</t>
  </si>
  <si>
    <t>48.</t>
  </si>
  <si>
    <t>Silvaner "Franziska Janß"</t>
  </si>
  <si>
    <r>
      <rPr>
        <b/>
        <i/>
        <sz val="10"/>
        <rFont val="Arial"/>
        <family val="2"/>
      </rPr>
      <t xml:space="preserve">Cabernet Sauvignon      </t>
    </r>
    <r>
      <rPr>
        <i/>
        <sz val="8"/>
        <rFont val="Arial"/>
        <family val="2"/>
      </rPr>
      <t>Holzfass gereift</t>
    </r>
  </si>
  <si>
    <r>
      <rPr>
        <b/>
        <i/>
        <sz val="10"/>
        <rFont val="Arial"/>
        <family val="2"/>
      </rPr>
      <t>Traubensaft</t>
    </r>
    <r>
      <rPr>
        <b/>
        <i/>
        <sz val="9"/>
        <rFont val="Arial"/>
        <family val="2"/>
      </rPr>
      <t xml:space="preserve">  </t>
    </r>
    <r>
      <rPr>
        <i/>
        <sz val="9"/>
        <rFont val="Arial"/>
        <family val="2"/>
      </rPr>
      <t xml:space="preserve"> eigene Herstellung</t>
    </r>
  </si>
  <si>
    <t>Bacchus</t>
  </si>
  <si>
    <t>82.</t>
  </si>
  <si>
    <t>Sommerperle</t>
  </si>
  <si>
    <t>Würzer</t>
  </si>
  <si>
    <t>57.</t>
  </si>
  <si>
    <t>2023</t>
  </si>
  <si>
    <r>
      <t xml:space="preserve">Glühwein  </t>
    </r>
    <r>
      <rPr>
        <i/>
        <sz val="10"/>
        <rFont val="Berlin Sans FB"/>
        <family val="2"/>
      </rPr>
      <t>eigene Herstellung aus Weißwein  frisch gefüllt,  in der Flasche</t>
    </r>
  </si>
  <si>
    <r>
      <t>Riesling  -</t>
    </r>
    <r>
      <rPr>
        <i/>
        <sz val="10"/>
        <rFont val="Arial"/>
        <family val="2"/>
      </rPr>
      <t>Reserve-</t>
    </r>
  </si>
  <si>
    <t>13r</t>
  </si>
  <si>
    <t>13w</t>
  </si>
  <si>
    <r>
      <rPr>
        <b/>
        <i/>
        <strike/>
        <sz val="10"/>
        <rFont val="Arial"/>
        <family val="2"/>
      </rPr>
      <t>Spätburgunder</t>
    </r>
    <r>
      <rPr>
        <b/>
        <i/>
        <sz val="10"/>
        <rFont val="Arial"/>
        <family val="2"/>
      </rPr>
      <t xml:space="preserve">    </t>
    </r>
    <r>
      <rPr>
        <b/>
        <i/>
        <sz val="8"/>
        <rFont val="Arial"/>
        <family val="2"/>
      </rPr>
      <t>leider ausgetrunken</t>
    </r>
    <r>
      <rPr>
        <i/>
        <sz val="10"/>
        <rFont val="Arial"/>
        <family val="2"/>
      </rPr>
      <t xml:space="preserve"> </t>
    </r>
  </si>
  <si>
    <r>
      <rPr>
        <b/>
        <i/>
        <strike/>
        <sz val="10"/>
        <rFont val="Biko"/>
      </rPr>
      <t>Schleckermäulchen</t>
    </r>
    <r>
      <rPr>
        <b/>
        <i/>
        <sz val="10"/>
        <rFont val="Biko"/>
        <family val="2"/>
      </rPr>
      <t xml:space="preserve"> </t>
    </r>
    <r>
      <rPr>
        <b/>
        <i/>
        <sz val="8"/>
        <rFont val="Biko"/>
      </rPr>
      <t>leider ausgetrunken</t>
    </r>
  </si>
  <si>
    <r>
      <t>Dornfelder</t>
    </r>
    <r>
      <rPr>
        <sz val="10"/>
        <rFont val="Arial"/>
        <family val="2"/>
      </rPr>
      <t xml:space="preserve"> Rotwein</t>
    </r>
  </si>
  <si>
    <r>
      <t xml:space="preserve">Dornfelder </t>
    </r>
    <r>
      <rPr>
        <sz val="10"/>
        <rFont val="Arial"/>
        <family val="2"/>
      </rPr>
      <t>Rotwein</t>
    </r>
  </si>
  <si>
    <t>Cuvée Rouge</t>
  </si>
  <si>
    <t>2023/24</t>
  </si>
  <si>
    <t>Fresh &amp; Fruity</t>
  </si>
  <si>
    <t>62.</t>
  </si>
  <si>
    <t>Sweet &amp; Fruity</t>
  </si>
  <si>
    <t>trocken/feinherb</t>
  </si>
  <si>
    <t>48R.</t>
  </si>
  <si>
    <t>Silvaner "Franziska Janß" Reserve</t>
  </si>
  <si>
    <t>Grauburgunder</t>
  </si>
  <si>
    <t>Sauvignon Blanc</t>
  </si>
  <si>
    <t>Merlot Blanc de Noir</t>
  </si>
  <si>
    <r>
      <t>Trilogie Rosé</t>
    </r>
    <r>
      <rPr>
        <sz val="8.5"/>
        <rFont val="Arial"/>
        <family val="2"/>
      </rPr>
      <t xml:space="preserve"> </t>
    </r>
  </si>
  <si>
    <t>31.</t>
  </si>
  <si>
    <t>Kerner</t>
  </si>
  <si>
    <t>HerzBLUT       Cuvée</t>
  </si>
  <si>
    <r>
      <rPr>
        <b/>
        <i/>
        <strike/>
        <sz val="10"/>
        <rFont val="Arial"/>
        <family val="2"/>
      </rPr>
      <t>Vom Lieblingswinzer</t>
    </r>
    <r>
      <rPr>
        <i/>
        <sz val="10"/>
        <rFont val="Arial"/>
        <family val="2"/>
      </rPr>
      <t xml:space="preserve"> </t>
    </r>
    <r>
      <rPr>
        <i/>
        <sz val="8"/>
        <rFont val="Arial"/>
        <family val="2"/>
      </rPr>
      <t>leider ausgetrunken</t>
    </r>
  </si>
  <si>
    <t>Stand 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</si>
</sst>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_ ;\-#,##0.00\ "/>
    <numFmt numFmtId="166" formatCode="dd/mm/yy;@"/>
  </numFmts>
  <fonts count="46">
    <font>
      <sz val="11"/>
      <color theme="1"/>
      <name val="Calibri"/>
      <family val="2"/>
      <scheme val="minor"/>
    </font>
    <font>
      <sz val="7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9"/>
      <color rgb="FFFF0000"/>
      <name val="Century725 Blk BT"/>
      <family val="1"/>
    </font>
    <font>
      <sz val="16"/>
      <name val="Staccato222 BT"/>
      <family val="4"/>
    </font>
    <font>
      <b/>
      <sz val="12"/>
      <name val="Arial Rounded MT Bold"/>
      <family val="2"/>
    </font>
    <font>
      <b/>
      <sz val="8"/>
      <name val="Arial Rounded MT Bold"/>
      <family val="2"/>
    </font>
    <font>
      <i/>
      <sz val="6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i/>
      <sz val="7"/>
      <name val="Arial"/>
      <family val="2"/>
    </font>
    <font>
      <b/>
      <i/>
      <sz val="8.5"/>
      <name val="Arial"/>
      <family val="2"/>
    </font>
    <font>
      <sz val="12"/>
      <color rgb="FFC00000"/>
      <name val="Arial"/>
      <family val="2"/>
    </font>
    <font>
      <sz val="8.5"/>
      <name val="Arial"/>
      <family val="2"/>
    </font>
    <font>
      <sz val="10"/>
      <color rgb="FFC00000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sz val="10"/>
      <name val="Benguiat Bk BT"/>
      <family val="1"/>
    </font>
    <font>
      <i/>
      <sz val="10"/>
      <name val="Arial"/>
      <family val="2"/>
    </font>
    <font>
      <b/>
      <i/>
      <sz val="10"/>
      <name val="Biko"/>
      <family val="2"/>
    </font>
    <font>
      <sz val="10"/>
      <name val="Biko"/>
      <family val="2"/>
    </font>
    <font>
      <i/>
      <sz val="10"/>
      <color indexed="10"/>
      <name val="Arial"/>
      <family val="2"/>
    </font>
    <font>
      <b/>
      <i/>
      <sz val="10"/>
      <name val="Berlin Sans FB"/>
      <family val="2"/>
    </font>
    <font>
      <i/>
      <sz val="10"/>
      <name val="Berlin Sans FB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i/>
      <strike/>
      <sz val="10"/>
      <name val="Arial"/>
      <family val="2"/>
    </font>
    <font>
      <sz val="9"/>
      <color theme="1"/>
      <name val="Arial"/>
      <family val="2"/>
    </font>
    <font>
      <b/>
      <sz val="12"/>
      <color theme="1"/>
      <name val="Arial Rounded MT Bold"/>
      <family val="2"/>
    </font>
    <font>
      <b/>
      <i/>
      <sz val="10"/>
      <color theme="1"/>
      <name val="Arial"/>
      <family val="2"/>
    </font>
    <font>
      <b/>
      <sz val="11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b/>
      <i/>
      <strike/>
      <sz val="10"/>
      <name val="Biko"/>
    </font>
    <font>
      <b/>
      <i/>
      <sz val="8"/>
      <name val="Biko"/>
    </font>
    <font>
      <b/>
      <i/>
      <sz val="10"/>
      <name val="Biko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CCFFCC"/>
      </patternFill>
    </fill>
    <fill>
      <patternFill patternType="solid">
        <fgColor rgb="FFECAAE3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1">
    <xf numFmtId="0" fontId="0" fillId="0" borderId="0" xfId="0"/>
    <xf numFmtId="0" fontId="6" fillId="3" borderId="17" xfId="0" applyFont="1" applyFill="1" applyBorder="1" applyAlignment="1">
      <alignment horizontal="left" vertical="center"/>
    </xf>
    <xf numFmtId="0" fontId="0" fillId="2" borderId="3" xfId="0" applyFill="1" applyBorder="1"/>
    <xf numFmtId="0" fontId="6" fillId="4" borderId="19" xfId="0" applyFont="1" applyFill="1" applyBorder="1" applyAlignment="1">
      <alignment horizontal="left" vertical="center"/>
    </xf>
    <xf numFmtId="0" fontId="5" fillId="5" borderId="3" xfId="0" applyFont="1" applyFill="1" applyBorder="1"/>
    <xf numFmtId="0" fontId="0" fillId="5" borderId="3" xfId="0" applyFill="1" applyBorder="1"/>
    <xf numFmtId="0" fontId="18" fillId="5" borderId="21" xfId="0" applyFont="1" applyFill="1" applyBorder="1"/>
    <xf numFmtId="0" fontId="6" fillId="4" borderId="24" xfId="0" applyFont="1" applyFill="1" applyBorder="1" applyAlignment="1">
      <alignment horizontal="left" vertical="center"/>
    </xf>
    <xf numFmtId="0" fontId="0" fillId="4" borderId="0" xfId="0" applyFill="1"/>
    <xf numFmtId="0" fontId="6" fillId="4" borderId="0" xfId="0" applyFont="1" applyFill="1" applyAlignment="1">
      <alignment horizontal="left" vertical="center"/>
    </xf>
    <xf numFmtId="2" fontId="14" fillId="4" borderId="0" xfId="0" applyNumberFormat="1" applyFont="1" applyFill="1" applyAlignment="1">
      <alignment horizontal="right"/>
    </xf>
    <xf numFmtId="0" fontId="0" fillId="2" borderId="27" xfId="0" applyFill="1" applyBorder="1"/>
    <xf numFmtId="0" fontId="20" fillId="5" borderId="27" xfId="0" applyFont="1" applyFill="1" applyBorder="1"/>
    <xf numFmtId="0" fontId="20" fillId="5" borderId="3" xfId="0" applyFont="1" applyFill="1" applyBorder="1"/>
    <xf numFmtId="0" fontId="20" fillId="5" borderId="28" xfId="0" applyFont="1" applyFill="1" applyBorder="1"/>
    <xf numFmtId="0" fontId="20" fillId="5" borderId="21" xfId="0" applyFont="1" applyFill="1" applyBorder="1"/>
    <xf numFmtId="0" fontId="6" fillId="3" borderId="24" xfId="0" applyFont="1" applyFill="1" applyBorder="1" applyAlignment="1">
      <alignment horizontal="left" vertical="center"/>
    </xf>
    <xf numFmtId="0" fontId="0" fillId="2" borderId="1" xfId="0" applyFill="1" applyBorder="1"/>
    <xf numFmtId="0" fontId="23" fillId="4" borderId="0" xfId="0" applyFont="1" applyFill="1" applyAlignment="1">
      <alignment horizontal="left" vertical="center"/>
    </xf>
    <xf numFmtId="164" fontId="12" fillId="4" borderId="0" xfId="0" applyNumberFormat="1" applyFont="1" applyFill="1"/>
    <xf numFmtId="0" fontId="3" fillId="4" borderId="0" xfId="0" applyFont="1" applyFill="1" applyAlignment="1">
      <alignment horizontal="right"/>
    </xf>
    <xf numFmtId="2" fontId="16" fillId="4" borderId="0" xfId="0" applyNumberFormat="1" applyFont="1" applyFill="1" applyAlignment="1">
      <alignment horizontal="right"/>
    </xf>
    <xf numFmtId="165" fontId="0" fillId="4" borderId="0" xfId="0" applyNumberFormat="1" applyFill="1"/>
    <xf numFmtId="0" fontId="6" fillId="6" borderId="17" xfId="0" applyFont="1" applyFill="1" applyBorder="1" applyAlignment="1">
      <alignment horizontal="left" vertical="center"/>
    </xf>
    <xf numFmtId="0" fontId="4" fillId="0" borderId="40" xfId="0" applyFont="1" applyBorder="1" applyAlignment="1">
      <alignment vertical="center"/>
    </xf>
    <xf numFmtId="4" fontId="4" fillId="0" borderId="41" xfId="0" applyNumberFormat="1" applyFont="1" applyBorder="1" applyAlignment="1">
      <alignment horizontal="right" vertical="center"/>
    </xf>
    <xf numFmtId="164" fontId="7" fillId="0" borderId="13" xfId="0" applyNumberFormat="1" applyFont="1" applyBorder="1"/>
    <xf numFmtId="164" fontId="8" fillId="0" borderId="0" xfId="0" applyNumberFormat="1" applyFont="1"/>
    <xf numFmtId="164" fontId="7" fillId="0" borderId="0" xfId="0" applyNumberFormat="1" applyFont="1"/>
    <xf numFmtId="0" fontId="5" fillId="0" borderId="0" xfId="0" applyFont="1" applyAlignment="1">
      <alignment vertical="center"/>
    </xf>
    <xf numFmtId="14" fontId="4" fillId="0" borderId="0" xfId="0" applyNumberFormat="1" applyFont="1" applyAlignment="1">
      <alignment horizontal="left"/>
    </xf>
    <xf numFmtId="0" fontId="1" fillId="0" borderId="0" xfId="0" applyFont="1"/>
    <xf numFmtId="0" fontId="3" fillId="0" borderId="0" xfId="0" applyFont="1"/>
    <xf numFmtId="0" fontId="6" fillId="0" borderId="0" xfId="0" applyFont="1" applyAlignment="1">
      <alignment horizontal="left" vertical="center"/>
    </xf>
    <xf numFmtId="14" fontId="5" fillId="0" borderId="0" xfId="0" applyNumberFormat="1" applyFont="1"/>
    <xf numFmtId="0" fontId="1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15" fillId="4" borderId="0" xfId="0" applyFont="1" applyFill="1"/>
    <xf numFmtId="164" fontId="3" fillId="0" borderId="0" xfId="0" applyNumberFormat="1" applyFont="1" applyAlignment="1">
      <alignment horizontal="left"/>
    </xf>
    <xf numFmtId="0" fontId="0" fillId="9" borderId="3" xfId="0" applyFill="1" applyBorder="1"/>
    <xf numFmtId="0" fontId="0" fillId="9" borderId="27" xfId="0" applyFill="1" applyBorder="1"/>
    <xf numFmtId="0" fontId="26" fillId="4" borderId="24" xfId="0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7" fillId="0" borderId="47" xfId="0" applyFont="1" applyBorder="1" applyAlignment="1">
      <alignment textRotation="90"/>
    </xf>
    <xf numFmtId="0" fontId="5" fillId="0" borderId="48" xfId="0" applyFont="1" applyBorder="1"/>
    <xf numFmtId="164" fontId="12" fillId="0" borderId="48" xfId="0" applyNumberFormat="1" applyFont="1" applyBorder="1" applyAlignment="1">
      <alignment textRotation="90" wrapText="1"/>
    </xf>
    <xf numFmtId="0" fontId="3" fillId="0" borderId="48" xfId="0" applyFont="1" applyBorder="1" applyAlignment="1">
      <alignment textRotation="90"/>
    </xf>
    <xf numFmtId="0" fontId="1" fillId="0" borderId="48" xfId="0" applyFont="1" applyBorder="1" applyAlignment="1">
      <alignment textRotation="90"/>
    </xf>
    <xf numFmtId="0" fontId="3" fillId="0" borderId="48" xfId="0" applyFont="1" applyBorder="1" applyAlignment="1">
      <alignment textRotation="90" wrapText="1"/>
    </xf>
    <xf numFmtId="0" fontId="13" fillId="0" borderId="52" xfId="0" applyFont="1" applyBorder="1" applyAlignment="1">
      <alignment horizontal="center" vertical="center" textRotation="90" wrapText="1"/>
    </xf>
    <xf numFmtId="0" fontId="6" fillId="3" borderId="19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 shrinkToFit="1"/>
    </xf>
    <xf numFmtId="0" fontId="3" fillId="0" borderId="54" xfId="0" applyFont="1" applyBorder="1" applyAlignment="1">
      <alignment horizontal="left" wrapText="1"/>
    </xf>
    <xf numFmtId="0" fontId="0" fillId="0" borderId="56" xfId="0" applyBorder="1"/>
    <xf numFmtId="0" fontId="1" fillId="0" borderId="50" xfId="0" applyFont="1" applyBorder="1"/>
    <xf numFmtId="166" fontId="34" fillId="0" borderId="8" xfId="0" applyNumberFormat="1" applyFont="1" applyBorder="1" applyAlignment="1" applyProtection="1">
      <alignment horizontal="left"/>
      <protection locked="0"/>
    </xf>
    <xf numFmtId="0" fontId="5" fillId="0" borderId="53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>
      <alignment horizontal="left" vertical="center"/>
    </xf>
    <xf numFmtId="0" fontId="3" fillId="0" borderId="5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14" fontId="0" fillId="0" borderId="8" xfId="0" applyNumberFormat="1" applyBorder="1" applyAlignment="1">
      <alignment horizontal="right"/>
    </xf>
    <xf numFmtId="14" fontId="7" fillId="0" borderId="9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right"/>
    </xf>
    <xf numFmtId="0" fontId="3" fillId="0" borderId="12" xfId="0" applyFont="1" applyBorder="1" applyAlignment="1">
      <alignment horizontal="right" vertical="center"/>
    </xf>
    <xf numFmtId="0" fontId="13" fillId="0" borderId="48" xfId="0" applyFont="1" applyBorder="1" applyAlignment="1">
      <alignment horizontal="left" wrapText="1"/>
    </xf>
    <xf numFmtId="0" fontId="14" fillId="3" borderId="15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4" fillId="0" borderId="58" xfId="0" applyFont="1" applyBorder="1" applyAlignment="1">
      <alignment vertical="center"/>
    </xf>
    <xf numFmtId="0" fontId="14" fillId="4" borderId="22" xfId="0" applyFont="1" applyFill="1" applyBorder="1" applyAlignment="1">
      <alignment horizontal="left" vertical="center"/>
    </xf>
    <xf numFmtId="0" fontId="14" fillId="4" borderId="35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vertical="center"/>
    </xf>
    <xf numFmtId="0" fontId="15" fillId="4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vertical="center"/>
    </xf>
    <xf numFmtId="164" fontId="12" fillId="3" borderId="4" xfId="0" applyNumberFormat="1" applyFont="1" applyFill="1" applyBorder="1" applyAlignment="1">
      <alignment vertical="center"/>
    </xf>
    <xf numFmtId="0" fontId="3" fillId="3" borderId="4" xfId="0" applyFont="1" applyFill="1" applyBorder="1" applyAlignment="1">
      <alignment horizontal="right" vertical="center"/>
    </xf>
    <xf numFmtId="2" fontId="16" fillId="3" borderId="4" xfId="0" applyNumberFormat="1" applyFont="1" applyFill="1" applyBorder="1" applyAlignment="1">
      <alignment horizontal="right" vertical="center"/>
    </xf>
    <xf numFmtId="165" fontId="0" fillId="3" borderId="4" xfId="0" applyNumberFormat="1" applyFill="1" applyBorder="1" applyAlignment="1">
      <alignment vertical="center"/>
    </xf>
    <xf numFmtId="0" fontId="14" fillId="3" borderId="4" xfId="0" applyFont="1" applyFill="1" applyBorder="1" applyAlignment="1" applyProtection="1">
      <alignment horizontal="right" vertical="center"/>
      <protection locked="0"/>
    </xf>
    <xf numFmtId="2" fontId="14" fillId="3" borderId="20" xfId="0" applyNumberFormat="1" applyFont="1" applyFill="1" applyBorder="1" applyAlignment="1">
      <alignment horizontal="right" vertical="center"/>
    </xf>
    <xf numFmtId="0" fontId="0" fillId="4" borderId="4" xfId="0" applyFill="1" applyBorder="1" applyAlignment="1">
      <alignment horizontal="right" vertical="center"/>
    </xf>
    <xf numFmtId="0" fontId="14" fillId="4" borderId="4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vertical="center"/>
    </xf>
    <xf numFmtId="164" fontId="12" fillId="4" borderId="4" xfId="0" applyNumberFormat="1" applyFont="1" applyFill="1" applyBorder="1" applyAlignment="1">
      <alignment vertical="center"/>
    </xf>
    <xf numFmtId="0" fontId="3" fillId="4" borderId="4" xfId="0" applyFont="1" applyFill="1" applyBorder="1" applyAlignment="1">
      <alignment horizontal="right" vertical="center"/>
    </xf>
    <xf numFmtId="2" fontId="16" fillId="4" borderId="4" xfId="0" applyNumberFormat="1" applyFont="1" applyFill="1" applyBorder="1" applyAlignment="1">
      <alignment horizontal="right" vertical="center"/>
    </xf>
    <xf numFmtId="165" fontId="0" fillId="4" borderId="4" xfId="0" applyNumberFormat="1" applyFill="1" applyBorder="1" applyAlignment="1">
      <alignment vertical="center"/>
    </xf>
    <xf numFmtId="0" fontId="14" fillId="4" borderId="4" xfId="0" applyFont="1" applyFill="1" applyBorder="1" applyAlignment="1" applyProtection="1">
      <alignment horizontal="right" vertical="center"/>
      <protection locked="0"/>
    </xf>
    <xf numFmtId="2" fontId="14" fillId="4" borderId="20" xfId="0" applyNumberFormat="1" applyFont="1" applyFill="1" applyBorder="1" applyAlignment="1">
      <alignment horizontal="right" vertical="center"/>
    </xf>
    <xf numFmtId="0" fontId="0" fillId="3" borderId="4" xfId="0" applyFill="1" applyBorder="1" applyAlignment="1">
      <alignment horizontal="right" vertical="center"/>
    </xf>
    <xf numFmtId="0" fontId="15" fillId="3" borderId="22" xfId="0" applyFont="1" applyFill="1" applyBorder="1" applyAlignment="1">
      <alignment vertical="center"/>
    </xf>
    <xf numFmtId="0" fontId="6" fillId="3" borderId="23" xfId="0" applyFont="1" applyFill="1" applyBorder="1" applyAlignment="1">
      <alignment vertical="center"/>
    </xf>
    <xf numFmtId="164" fontId="12" fillId="3" borderId="22" xfId="0" applyNumberFormat="1" applyFont="1" applyFill="1" applyBorder="1" applyAlignment="1">
      <alignment vertical="center"/>
    </xf>
    <xf numFmtId="0" fontId="3" fillId="3" borderId="22" xfId="0" applyFont="1" applyFill="1" applyBorder="1" applyAlignment="1">
      <alignment horizontal="right" vertical="center"/>
    </xf>
    <xf numFmtId="2" fontId="16" fillId="3" borderId="22" xfId="0" applyNumberFormat="1" applyFont="1" applyFill="1" applyBorder="1" applyAlignment="1">
      <alignment horizontal="right" vertical="center"/>
    </xf>
    <xf numFmtId="0" fontId="14" fillId="3" borderId="22" xfId="0" applyFont="1" applyFill="1" applyBorder="1" applyAlignment="1" applyProtection="1">
      <alignment horizontal="right" vertical="center"/>
      <protection locked="0"/>
    </xf>
    <xf numFmtId="2" fontId="14" fillId="3" borderId="25" xfId="0" applyNumberFormat="1" applyFont="1" applyFill="1" applyBorder="1" applyAlignment="1">
      <alignment horizontal="right" vertical="center"/>
    </xf>
    <xf numFmtId="0" fontId="0" fillId="3" borderId="15" xfId="0" applyFill="1" applyBorder="1" applyAlignment="1">
      <alignment horizontal="right" vertical="center"/>
    </xf>
    <xf numFmtId="0" fontId="15" fillId="3" borderId="15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164" fontId="12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right" vertical="center"/>
    </xf>
    <xf numFmtId="2" fontId="16" fillId="3" borderId="15" xfId="0" applyNumberFormat="1" applyFont="1" applyFill="1" applyBorder="1" applyAlignment="1">
      <alignment horizontal="right" vertical="center"/>
    </xf>
    <xf numFmtId="165" fontId="0" fillId="3" borderId="15" xfId="0" applyNumberFormat="1" applyFill="1" applyBorder="1" applyAlignment="1">
      <alignment vertical="center"/>
    </xf>
    <xf numFmtId="0" fontId="14" fillId="3" borderId="15" xfId="0" applyFont="1" applyFill="1" applyBorder="1" applyAlignment="1" applyProtection="1">
      <alignment horizontal="right" vertical="center"/>
      <protection locked="0"/>
    </xf>
    <xf numFmtId="2" fontId="14" fillId="3" borderId="18" xfId="0" applyNumberFormat="1" applyFont="1" applyFill="1" applyBorder="1" applyAlignment="1">
      <alignment horizontal="right" vertical="center"/>
    </xf>
    <xf numFmtId="0" fontId="6" fillId="4" borderId="23" xfId="0" applyFont="1" applyFill="1" applyBorder="1" applyAlignment="1">
      <alignment vertical="center"/>
    </xf>
    <xf numFmtId="164" fontId="12" fillId="4" borderId="22" xfId="0" applyNumberFormat="1" applyFont="1" applyFill="1" applyBorder="1" applyAlignment="1">
      <alignment vertical="center"/>
    </xf>
    <xf numFmtId="0" fontId="3" fillId="4" borderId="22" xfId="0" applyFont="1" applyFill="1" applyBorder="1" applyAlignment="1">
      <alignment horizontal="right" vertical="center"/>
    </xf>
    <xf numFmtId="2" fontId="16" fillId="4" borderId="22" xfId="0" applyNumberFormat="1" applyFont="1" applyFill="1" applyBorder="1" applyAlignment="1">
      <alignment horizontal="right" vertical="center"/>
    </xf>
    <xf numFmtId="165" fontId="0" fillId="4" borderId="22" xfId="0" applyNumberFormat="1" applyFill="1" applyBorder="1" applyAlignment="1">
      <alignment vertical="center"/>
    </xf>
    <xf numFmtId="0" fontId="14" fillId="4" borderId="22" xfId="0" applyFont="1" applyFill="1" applyBorder="1" applyAlignment="1" applyProtection="1">
      <alignment horizontal="right" vertical="center"/>
      <protection locked="0"/>
    </xf>
    <xf numFmtId="2" fontId="14" fillId="4" borderId="25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15" fillId="3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horizontal="right" vertical="center"/>
    </xf>
    <xf numFmtId="0" fontId="0" fillId="2" borderId="27" xfId="0" applyFill="1" applyBorder="1" applyAlignment="1">
      <alignment vertical="center"/>
    </xf>
    <xf numFmtId="164" fontId="12" fillId="3" borderId="17" xfId="0" applyNumberFormat="1" applyFont="1" applyFill="1" applyBorder="1" applyAlignment="1">
      <alignment vertical="center"/>
    </xf>
    <xf numFmtId="0" fontId="15" fillId="3" borderId="5" xfId="0" applyFont="1" applyFill="1" applyBorder="1" applyAlignment="1">
      <alignment vertical="center"/>
    </xf>
    <xf numFmtId="164" fontId="12" fillId="3" borderId="19" xfId="0" applyNumberFormat="1" applyFont="1" applyFill="1" applyBorder="1" applyAlignment="1">
      <alignment vertical="center"/>
    </xf>
    <xf numFmtId="0" fontId="0" fillId="5" borderId="27" xfId="0" applyFill="1" applyBorder="1" applyAlignment="1">
      <alignment vertical="center"/>
    </xf>
    <xf numFmtId="0" fontId="0" fillId="5" borderId="34" xfId="0" applyFill="1" applyBorder="1" applyAlignment="1">
      <alignment vertical="center"/>
    </xf>
    <xf numFmtId="2" fontId="16" fillId="4" borderId="35" xfId="0" applyNumberFormat="1" applyFont="1" applyFill="1" applyBorder="1" applyAlignment="1">
      <alignment horizontal="right" vertical="center"/>
    </xf>
    <xf numFmtId="165" fontId="0" fillId="4" borderId="35" xfId="0" applyNumberFormat="1" applyFill="1" applyBorder="1" applyAlignment="1">
      <alignment vertical="center"/>
    </xf>
    <xf numFmtId="0" fontId="14" fillId="4" borderId="35" xfId="0" applyFont="1" applyFill="1" applyBorder="1" applyAlignment="1" applyProtection="1">
      <alignment horizontal="right" vertical="center"/>
      <protection locked="0"/>
    </xf>
    <xf numFmtId="2" fontId="14" fillId="4" borderId="37" xfId="0" applyNumberFormat="1" applyFont="1" applyFill="1" applyBorder="1" applyAlignment="1">
      <alignment horizontal="right" vertical="center"/>
    </xf>
    <xf numFmtId="0" fontId="0" fillId="2" borderId="33" xfId="0" applyFill="1" applyBorder="1" applyAlignment="1">
      <alignment vertical="center"/>
    </xf>
    <xf numFmtId="0" fontId="0" fillId="4" borderId="22" xfId="0" applyFill="1" applyBorder="1" applyAlignment="1">
      <alignment horizontal="right" vertical="center"/>
    </xf>
    <xf numFmtId="0" fontId="0" fillId="6" borderId="15" xfId="0" applyFill="1" applyBorder="1" applyAlignment="1">
      <alignment horizontal="right" vertical="center"/>
    </xf>
    <xf numFmtId="0" fontId="14" fillId="6" borderId="15" xfId="0" applyFont="1" applyFill="1" applyBorder="1" applyAlignment="1">
      <alignment horizontal="left" vertical="center"/>
    </xf>
    <xf numFmtId="0" fontId="25" fillId="6" borderId="15" xfId="0" applyFont="1" applyFill="1" applyBorder="1" applyAlignment="1">
      <alignment vertical="center"/>
    </xf>
    <xf numFmtId="0" fontId="4" fillId="6" borderId="16" xfId="0" applyFont="1" applyFill="1" applyBorder="1" applyAlignment="1">
      <alignment vertical="center"/>
    </xf>
    <xf numFmtId="164" fontId="12" fillId="6" borderId="15" xfId="0" applyNumberFormat="1" applyFont="1" applyFill="1" applyBorder="1" applyAlignment="1">
      <alignment vertical="center"/>
    </xf>
    <xf numFmtId="0" fontId="3" fillId="6" borderId="15" xfId="0" applyFont="1" applyFill="1" applyBorder="1" applyAlignment="1">
      <alignment horizontal="right" vertical="center"/>
    </xf>
    <xf numFmtId="2" fontId="16" fillId="6" borderId="15" xfId="0" applyNumberFormat="1" applyFont="1" applyFill="1" applyBorder="1" applyAlignment="1">
      <alignment horizontal="right" vertical="center"/>
    </xf>
    <xf numFmtId="165" fontId="0" fillId="6" borderId="15" xfId="0" applyNumberFormat="1" applyFill="1" applyBorder="1" applyAlignment="1">
      <alignment vertical="center"/>
    </xf>
    <xf numFmtId="0" fontId="14" fillId="6" borderId="15" xfId="0" applyFont="1" applyFill="1" applyBorder="1" applyAlignment="1" applyProtection="1">
      <alignment horizontal="right" vertical="center"/>
      <protection locked="0"/>
    </xf>
    <xf numFmtId="0" fontId="25" fillId="4" borderId="22" xfId="0" applyFont="1" applyFill="1" applyBorder="1" applyAlignment="1">
      <alignment vertical="center"/>
    </xf>
    <xf numFmtId="0" fontId="4" fillId="4" borderId="23" xfId="0" applyFont="1" applyFill="1" applyBorder="1" applyAlignment="1">
      <alignment vertical="center"/>
    </xf>
    <xf numFmtId="0" fontId="0" fillId="5" borderId="14" xfId="0" applyFill="1" applyBorder="1" applyAlignment="1">
      <alignment vertical="center"/>
    </xf>
    <xf numFmtId="0" fontId="0" fillId="5" borderId="33" xfId="0" applyFill="1" applyBorder="1" applyAlignment="1">
      <alignment vertical="center"/>
    </xf>
    <xf numFmtId="0" fontId="4" fillId="3" borderId="23" xfId="0" applyFont="1" applyFill="1" applyBorder="1" applyAlignment="1">
      <alignment vertical="center"/>
    </xf>
    <xf numFmtId="165" fontId="0" fillId="3" borderId="22" xfId="0" applyNumberFormat="1" applyFill="1" applyBorder="1" applyAlignment="1">
      <alignment vertical="center"/>
    </xf>
    <xf numFmtId="0" fontId="0" fillId="7" borderId="42" xfId="0" applyFill="1" applyBorder="1" applyAlignment="1">
      <alignment vertical="center"/>
    </xf>
    <xf numFmtId="0" fontId="32" fillId="3" borderId="15" xfId="0" applyFont="1" applyFill="1" applyBorder="1" applyAlignment="1">
      <alignment horizontal="right" vertical="center"/>
    </xf>
    <xf numFmtId="0" fontId="38" fillId="3" borderId="15" xfId="0" applyFont="1" applyFill="1" applyBorder="1" applyAlignment="1">
      <alignment vertical="center"/>
    </xf>
    <xf numFmtId="0" fontId="32" fillId="4" borderId="4" xfId="0" applyFont="1" applyFill="1" applyBorder="1" applyAlignment="1">
      <alignment horizontal="right" vertical="center"/>
    </xf>
    <xf numFmtId="0" fontId="38" fillId="8" borderId="4" xfId="0" applyFont="1" applyFill="1" applyBorder="1" applyAlignment="1">
      <alignment vertical="center"/>
    </xf>
    <xf numFmtId="0" fontId="38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0" fillId="4" borderId="35" xfId="0" applyFill="1" applyBorder="1" applyAlignment="1">
      <alignment horizontal="right" vertical="center"/>
    </xf>
    <xf numFmtId="0" fontId="38" fillId="4" borderId="35" xfId="0" applyFont="1" applyFill="1" applyBorder="1" applyAlignment="1">
      <alignment vertical="center"/>
    </xf>
    <xf numFmtId="0" fontId="3" fillId="4" borderId="3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0" fontId="10" fillId="4" borderId="0" xfId="0" applyFont="1" applyFill="1" applyAlignment="1">
      <alignment vertical="center"/>
    </xf>
    <xf numFmtId="164" fontId="7" fillId="4" borderId="0" xfId="0" applyNumberFormat="1" applyFont="1" applyFill="1" applyAlignment="1">
      <alignment vertical="center"/>
    </xf>
    <xf numFmtId="2" fontId="14" fillId="4" borderId="0" xfId="0" applyNumberFormat="1" applyFont="1" applyFill="1" applyAlignment="1">
      <alignment horizontal="right" vertical="center"/>
    </xf>
    <xf numFmtId="0" fontId="22" fillId="4" borderId="0" xfId="0" applyFont="1" applyFill="1" applyAlignment="1">
      <alignment vertical="center"/>
    </xf>
    <xf numFmtId="0" fontId="22" fillId="4" borderId="0" xfId="0" applyFont="1" applyFill="1" applyAlignment="1">
      <alignment horizontal="right" vertical="center"/>
    </xf>
    <xf numFmtId="0" fontId="14" fillId="4" borderId="0" xfId="0" applyFont="1" applyFill="1" applyAlignment="1">
      <alignment horizontal="left" vertical="center"/>
    </xf>
    <xf numFmtId="164" fontId="12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horizontal="right" vertical="center"/>
    </xf>
    <xf numFmtId="2" fontId="16" fillId="4" borderId="0" xfId="0" applyNumberFormat="1" applyFont="1" applyFill="1" applyAlignment="1">
      <alignment horizontal="right" vertical="center"/>
    </xf>
    <xf numFmtId="165" fontId="22" fillId="4" borderId="0" xfId="0" applyNumberFormat="1" applyFont="1" applyFill="1" applyAlignment="1">
      <alignment vertical="center"/>
    </xf>
    <xf numFmtId="0" fontId="0" fillId="4" borderId="0" xfId="0" applyFill="1" applyAlignment="1">
      <alignment horizontal="right" vertical="center"/>
    </xf>
    <xf numFmtId="0" fontId="15" fillId="4" borderId="0" xfId="0" applyFont="1" applyFill="1" applyAlignment="1">
      <alignment vertical="center"/>
    </xf>
    <xf numFmtId="165" fontId="0" fillId="4" borderId="0" xfId="0" applyNumberFormat="1" applyFill="1" applyAlignment="1">
      <alignment vertical="center"/>
    </xf>
    <xf numFmtId="0" fontId="30" fillId="4" borderId="0" xfId="0" applyFont="1" applyFill="1" applyAlignment="1">
      <alignment horizontal="left" vertical="center"/>
    </xf>
    <xf numFmtId="0" fontId="0" fillId="9" borderId="34" xfId="0" applyFill="1" applyBorder="1" applyAlignment="1">
      <alignment vertical="center"/>
    </xf>
    <xf numFmtId="0" fontId="0" fillId="9" borderId="3" xfId="0" applyFill="1" applyBorder="1" applyAlignment="1">
      <alignment vertical="center"/>
    </xf>
    <xf numFmtId="0" fontId="15" fillId="4" borderId="23" xfId="0" applyFont="1" applyFill="1" applyBorder="1" applyAlignment="1">
      <alignment vertical="center"/>
    </xf>
    <xf numFmtId="0" fontId="3" fillId="4" borderId="24" xfId="0" applyFont="1" applyFill="1" applyBorder="1" applyAlignment="1">
      <alignment horizontal="right" vertical="center"/>
    </xf>
    <xf numFmtId="14" fontId="39" fillId="0" borderId="0" xfId="0" applyNumberFormat="1" applyFont="1"/>
    <xf numFmtId="0" fontId="14" fillId="4" borderId="0" xfId="0" applyFont="1" applyFill="1" applyAlignment="1">
      <alignment horizontal="right" vertical="center"/>
    </xf>
    <xf numFmtId="0" fontId="14" fillId="4" borderId="0" xfId="0" applyFont="1" applyFill="1" applyAlignment="1">
      <alignment horizontal="right"/>
    </xf>
    <xf numFmtId="0" fontId="14" fillId="3" borderId="2" xfId="0" applyFont="1" applyFill="1" applyBorder="1" applyAlignment="1">
      <alignment horizontal="left" vertical="center"/>
    </xf>
    <xf numFmtId="0" fontId="14" fillId="3" borderId="16" xfId="0" applyFont="1" applyFill="1" applyBorder="1" applyAlignment="1">
      <alignment vertical="center"/>
    </xf>
    <xf numFmtId="164" fontId="14" fillId="3" borderId="2" xfId="0" applyNumberFormat="1" applyFont="1" applyFill="1" applyBorder="1" applyAlignment="1">
      <alignment vertical="center"/>
    </xf>
    <xf numFmtId="164" fontId="14" fillId="3" borderId="17" xfId="0" applyNumberFormat="1" applyFont="1" applyFill="1" applyBorder="1" applyAlignment="1">
      <alignment vertical="center"/>
    </xf>
    <xf numFmtId="0" fontId="14" fillId="8" borderId="5" xfId="0" applyFont="1" applyFill="1" applyBorder="1" applyAlignment="1">
      <alignment vertical="center"/>
    </xf>
    <xf numFmtId="0" fontId="14" fillId="4" borderId="39" xfId="0" applyFont="1" applyFill="1" applyBorder="1" applyAlignment="1">
      <alignment horizontal="left" vertical="center"/>
    </xf>
    <xf numFmtId="164" fontId="14" fillId="4" borderId="39" xfId="0" applyNumberFormat="1" applyFont="1" applyFill="1" applyBorder="1" applyAlignment="1">
      <alignment vertical="center"/>
    </xf>
    <xf numFmtId="164" fontId="14" fillId="4" borderId="19" xfId="0" applyNumberFormat="1" applyFont="1" applyFill="1" applyBorder="1" applyAlignment="1">
      <alignment vertical="center"/>
    </xf>
    <xf numFmtId="0" fontId="36" fillId="3" borderId="5" xfId="0" applyFont="1" applyFill="1" applyBorder="1" applyAlignment="1">
      <alignment vertical="center"/>
    </xf>
    <xf numFmtId="0" fontId="14" fillId="3" borderId="39" xfId="0" applyFont="1" applyFill="1" applyBorder="1" applyAlignment="1">
      <alignment horizontal="left" vertical="center"/>
    </xf>
    <xf numFmtId="164" fontId="14" fillId="3" borderId="39" xfId="0" applyNumberFormat="1" applyFont="1" applyFill="1" applyBorder="1" applyAlignment="1">
      <alignment vertical="center"/>
    </xf>
    <xf numFmtId="164" fontId="14" fillId="3" borderId="19" xfId="0" applyNumberFormat="1" applyFont="1" applyFill="1" applyBorder="1" applyAlignment="1">
      <alignment vertical="center"/>
    </xf>
    <xf numFmtId="0" fontId="36" fillId="4" borderId="10" xfId="0" applyFont="1" applyFill="1" applyBorder="1" applyAlignment="1">
      <alignment vertical="center"/>
    </xf>
    <xf numFmtId="0" fontId="14" fillId="4" borderId="11" xfId="0" applyFont="1" applyFill="1" applyBorder="1" applyAlignment="1">
      <alignment horizontal="left" vertical="center"/>
    </xf>
    <xf numFmtId="164" fontId="14" fillId="4" borderId="11" xfId="0" applyNumberFormat="1" applyFont="1" applyFill="1" applyBorder="1" applyAlignment="1">
      <alignment vertical="center"/>
    </xf>
    <xf numFmtId="164" fontId="14" fillId="4" borderId="36" xfId="0" applyNumberFormat="1" applyFont="1" applyFill="1" applyBorder="1" applyAlignment="1">
      <alignment vertical="center"/>
    </xf>
    <xf numFmtId="0" fontId="0" fillId="9" borderId="33" xfId="0" applyFill="1" applyBorder="1" applyAlignment="1">
      <alignment vertical="center"/>
    </xf>
    <xf numFmtId="0" fontId="0" fillId="3" borderId="22" xfId="0" applyFill="1" applyBorder="1" applyAlignment="1">
      <alignment horizontal="right" vertical="center"/>
    </xf>
    <xf numFmtId="0" fontId="26" fillId="3" borderId="24" xfId="0" applyFont="1" applyFill="1" applyBorder="1" applyAlignment="1">
      <alignment horizontal="left" vertical="center"/>
    </xf>
    <xf numFmtId="0" fontId="0" fillId="0" borderId="15" xfId="0" applyBorder="1" applyAlignment="1">
      <alignment horizontal="right" vertical="center"/>
    </xf>
    <xf numFmtId="0" fontId="14" fillId="0" borderId="15" xfId="0" applyFont="1" applyBorder="1" applyAlignment="1">
      <alignment horizontal="left" vertical="center"/>
    </xf>
    <xf numFmtId="0" fontId="25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6" fillId="0" borderId="48" xfId="0" applyFont="1" applyBorder="1" applyAlignment="1">
      <alignment horizontal="left" vertical="center"/>
    </xf>
    <xf numFmtId="164" fontId="12" fillId="0" borderId="15" xfId="0" applyNumberFormat="1" applyFont="1" applyBorder="1" applyAlignment="1">
      <alignment vertical="center"/>
    </xf>
    <xf numFmtId="164" fontId="12" fillId="0" borderId="48" xfId="0" applyNumberFormat="1" applyFont="1" applyBorder="1" applyAlignment="1">
      <alignment vertical="center"/>
    </xf>
    <xf numFmtId="0" fontId="3" fillId="0" borderId="15" xfId="0" applyFont="1" applyBorder="1" applyAlignment="1">
      <alignment horizontal="right" vertical="center"/>
    </xf>
    <xf numFmtId="2" fontId="16" fillId="0" borderId="15" xfId="0" applyNumberFormat="1" applyFont="1" applyBorder="1" applyAlignment="1">
      <alignment horizontal="right" vertical="center"/>
    </xf>
    <xf numFmtId="165" fontId="0" fillId="0" borderId="15" xfId="0" applyNumberFormat="1" applyBorder="1" applyAlignment="1">
      <alignment vertical="center"/>
    </xf>
    <xf numFmtId="0" fontId="14" fillId="0" borderId="15" xfId="0" applyFont="1" applyBorder="1" applyAlignment="1" applyProtection="1">
      <alignment horizontal="right" vertical="center"/>
      <protection locked="0"/>
    </xf>
    <xf numFmtId="2" fontId="14" fillId="0" borderId="18" xfId="0" applyNumberFormat="1" applyFont="1" applyBorder="1" applyAlignment="1">
      <alignment horizontal="right" vertical="center"/>
    </xf>
    <xf numFmtId="0" fontId="0" fillId="3" borderId="35" xfId="0" applyFill="1" applyBorder="1" applyAlignment="1">
      <alignment horizontal="right" vertical="center"/>
    </xf>
    <xf numFmtId="49" fontId="14" fillId="3" borderId="35" xfId="0" applyNumberFormat="1" applyFont="1" applyFill="1" applyBorder="1" applyAlignment="1">
      <alignment horizontal="left" vertical="center"/>
    </xf>
    <xf numFmtId="0" fontId="15" fillId="3" borderId="35" xfId="0" applyFont="1" applyFill="1" applyBorder="1" applyAlignment="1">
      <alignment vertical="center"/>
    </xf>
    <xf numFmtId="0" fontId="6" fillId="3" borderId="10" xfId="0" applyFont="1" applyFill="1" applyBorder="1" applyAlignment="1" applyProtection="1">
      <alignment vertical="center"/>
      <protection locked="0"/>
    </xf>
    <xf numFmtId="0" fontId="6" fillId="3" borderId="53" xfId="0" applyFont="1" applyFill="1" applyBorder="1" applyAlignment="1" applyProtection="1">
      <alignment horizontal="left" vertical="center"/>
      <protection locked="0"/>
    </xf>
    <xf numFmtId="164" fontId="27" fillId="3" borderId="59" xfId="0" applyNumberFormat="1" applyFont="1" applyFill="1" applyBorder="1" applyAlignment="1">
      <alignment vertical="center"/>
    </xf>
    <xf numFmtId="164" fontId="24" fillId="3" borderId="53" xfId="0" applyNumberFormat="1" applyFont="1" applyFill="1" applyBorder="1" applyAlignment="1" applyProtection="1">
      <alignment vertical="center"/>
      <protection locked="0"/>
    </xf>
    <xf numFmtId="164" fontId="12" fillId="3" borderId="36" xfId="0" applyNumberFormat="1" applyFont="1" applyFill="1" applyBorder="1" applyAlignment="1">
      <alignment vertical="center"/>
    </xf>
    <xf numFmtId="0" fontId="3" fillId="3" borderId="35" xfId="0" applyFont="1" applyFill="1" applyBorder="1" applyAlignment="1">
      <alignment horizontal="right" vertical="center"/>
    </xf>
    <xf numFmtId="2" fontId="16" fillId="3" borderId="35" xfId="0" applyNumberFormat="1" applyFont="1" applyFill="1" applyBorder="1" applyAlignment="1">
      <alignment horizontal="right" vertical="center"/>
    </xf>
    <xf numFmtId="165" fontId="0" fillId="3" borderId="35" xfId="0" applyNumberFormat="1" applyFill="1" applyBorder="1" applyAlignment="1">
      <alignment vertical="center"/>
    </xf>
    <xf numFmtId="0" fontId="14" fillId="3" borderId="35" xfId="0" applyFont="1" applyFill="1" applyBorder="1" applyAlignment="1" applyProtection="1">
      <alignment horizontal="right" vertical="center"/>
      <protection locked="0"/>
    </xf>
    <xf numFmtId="2" fontId="14" fillId="3" borderId="37" xfId="0" applyNumberFormat="1" applyFont="1" applyFill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14" fillId="0" borderId="22" xfId="0" applyFont="1" applyBorder="1" applyAlignment="1">
      <alignment horizontal="left" vertical="center"/>
    </xf>
    <xf numFmtId="0" fontId="28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26" fillId="0" borderId="38" xfId="0" applyFont="1" applyBorder="1" applyAlignment="1">
      <alignment horizontal="left" vertical="center"/>
    </xf>
    <xf numFmtId="164" fontId="12" fillId="0" borderId="38" xfId="0" applyNumberFormat="1" applyFont="1" applyBorder="1" applyAlignment="1">
      <alignment vertical="center"/>
    </xf>
    <xf numFmtId="0" fontId="3" fillId="0" borderId="22" xfId="0" applyFont="1" applyBorder="1" applyAlignment="1">
      <alignment horizontal="right" vertical="center"/>
    </xf>
    <xf numFmtId="2" fontId="16" fillId="0" borderId="22" xfId="0" applyNumberFormat="1" applyFont="1" applyBorder="1" applyAlignment="1">
      <alignment horizontal="right" vertical="center"/>
    </xf>
    <xf numFmtId="165" fontId="0" fillId="0" borderId="22" xfId="0" applyNumberFormat="1" applyBorder="1" applyAlignment="1">
      <alignment vertical="center"/>
    </xf>
    <xf numFmtId="0" fontId="14" fillId="0" borderId="22" xfId="0" applyFont="1" applyBorder="1" applyAlignment="1" applyProtection="1">
      <alignment horizontal="right" vertical="center"/>
      <protection locked="0"/>
    </xf>
    <xf numFmtId="2" fontId="14" fillId="0" borderId="25" xfId="0" applyNumberFormat="1" applyFont="1" applyBorder="1" applyAlignment="1">
      <alignment horizontal="right" vertical="center"/>
    </xf>
    <xf numFmtId="0" fontId="0" fillId="3" borderId="43" xfId="0" applyFill="1" applyBorder="1" applyAlignment="1">
      <alignment horizontal="right" vertical="center"/>
    </xf>
    <xf numFmtId="0" fontId="14" fillId="3" borderId="43" xfId="0" applyFont="1" applyFill="1" applyBorder="1" applyAlignment="1">
      <alignment horizontal="left" vertical="center"/>
    </xf>
    <xf numFmtId="0" fontId="15" fillId="3" borderId="43" xfId="0" applyFont="1" applyFill="1" applyBorder="1" applyAlignment="1">
      <alignment vertical="center"/>
    </xf>
    <xf numFmtId="0" fontId="3" fillId="3" borderId="44" xfId="0" applyFont="1" applyFill="1" applyBorder="1" applyAlignment="1">
      <alignment vertical="center"/>
    </xf>
    <xf numFmtId="0" fontId="6" fillId="3" borderId="45" xfId="0" applyFont="1" applyFill="1" applyBorder="1" applyAlignment="1">
      <alignment horizontal="left" vertical="center"/>
    </xf>
    <xf numFmtId="164" fontId="12" fillId="3" borderId="43" xfId="0" applyNumberFormat="1" applyFont="1" applyFill="1" applyBorder="1" applyAlignment="1">
      <alignment vertical="center"/>
    </xf>
    <xf numFmtId="0" fontId="3" fillId="3" borderId="43" xfId="0" applyFont="1" applyFill="1" applyBorder="1" applyAlignment="1">
      <alignment horizontal="right" vertical="center"/>
    </xf>
    <xf numFmtId="2" fontId="16" fillId="3" borderId="43" xfId="0" applyNumberFormat="1" applyFont="1" applyFill="1" applyBorder="1" applyAlignment="1">
      <alignment horizontal="right" vertical="center"/>
    </xf>
    <xf numFmtId="165" fontId="0" fillId="3" borderId="43" xfId="0" applyNumberFormat="1" applyFill="1" applyBorder="1" applyAlignment="1">
      <alignment vertical="center"/>
    </xf>
    <xf numFmtId="0" fontId="14" fillId="3" borderId="43" xfId="0" applyFont="1" applyFill="1" applyBorder="1" applyAlignment="1" applyProtection="1">
      <alignment horizontal="right" vertical="center"/>
      <protection locked="0"/>
    </xf>
    <xf numFmtId="2" fontId="14" fillId="3" borderId="46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4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164" fontId="12" fillId="0" borderId="19" xfId="0" applyNumberFormat="1" applyFont="1" applyBorder="1" applyAlignment="1">
      <alignment vertical="center"/>
    </xf>
    <xf numFmtId="164" fontId="12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2" fontId="16" fillId="0" borderId="4" xfId="0" applyNumberFormat="1" applyFont="1" applyBorder="1" applyAlignment="1">
      <alignment horizontal="right" vertical="center"/>
    </xf>
    <xf numFmtId="165" fontId="0" fillId="0" borderId="4" xfId="0" applyNumberFormat="1" applyBorder="1" applyAlignment="1">
      <alignment vertical="center"/>
    </xf>
    <xf numFmtId="0" fontId="14" fillId="0" borderId="4" xfId="0" applyFont="1" applyBorder="1" applyAlignment="1" applyProtection="1">
      <alignment horizontal="right" vertical="center"/>
      <protection locked="0"/>
    </xf>
    <xf numFmtId="2" fontId="14" fillId="0" borderId="20" xfId="0" applyNumberFormat="1" applyFont="1" applyBorder="1" applyAlignment="1">
      <alignment horizontal="right" vertical="center"/>
    </xf>
    <xf numFmtId="0" fontId="14" fillId="0" borderId="26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center"/>
    </xf>
    <xf numFmtId="0" fontId="6" fillId="3" borderId="35" xfId="0" applyFont="1" applyFill="1" applyBorder="1" applyAlignment="1">
      <alignment horizontal="right" vertical="center"/>
    </xf>
    <xf numFmtId="0" fontId="14" fillId="3" borderId="35" xfId="0" applyFont="1" applyFill="1" applyBorder="1" applyAlignment="1">
      <alignment horizontal="left" vertical="center"/>
    </xf>
    <xf numFmtId="0" fontId="15" fillId="3" borderId="10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36" xfId="0" applyFont="1" applyFill="1" applyBorder="1" applyAlignment="1">
      <alignment horizontal="left" vertical="center"/>
    </xf>
    <xf numFmtId="164" fontId="12" fillId="3" borderId="35" xfId="0" applyNumberFormat="1" applyFont="1" applyFill="1" applyBorder="1" applyAlignment="1">
      <alignment vertical="center"/>
    </xf>
    <xf numFmtId="0" fontId="45" fillId="3" borderId="22" xfId="0" applyFont="1" applyFill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9" xfId="0" applyFont="1" applyBorder="1" applyAlignment="1">
      <alignment horizontal="left" vertical="center" wrapText="1"/>
    </xf>
    <xf numFmtId="164" fontId="12" fillId="0" borderId="4" xfId="0" applyNumberFormat="1" applyFont="1" applyBorder="1" applyAlignment="1">
      <alignment vertical="center" wrapText="1"/>
    </xf>
    <xf numFmtId="0" fontId="14" fillId="0" borderId="4" xfId="0" applyFont="1" applyBorder="1" applyAlignment="1" applyProtection="1">
      <alignment horizontal="right" vertical="center" wrapText="1"/>
      <protection locked="0"/>
    </xf>
    <xf numFmtId="49" fontId="14" fillId="0" borderId="22" xfId="0" applyNumberFormat="1" applyFont="1" applyBorder="1" applyAlignment="1">
      <alignment horizontal="left" vertical="center"/>
    </xf>
    <xf numFmtId="0" fontId="15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164" fontId="12" fillId="0" borderId="22" xfId="0" applyNumberFormat="1" applyFont="1" applyBorder="1" applyAlignment="1">
      <alignment vertical="center"/>
    </xf>
    <xf numFmtId="165" fontId="32" fillId="0" borderId="22" xfId="0" applyNumberFormat="1" applyFont="1" applyBorder="1" applyAlignment="1">
      <alignment vertical="center"/>
    </xf>
    <xf numFmtId="0" fontId="6" fillId="0" borderId="19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right" vertical="center"/>
    </xf>
    <xf numFmtId="49" fontId="14" fillId="0" borderId="4" xfId="0" applyNumberFormat="1" applyFont="1" applyBorder="1" applyAlignment="1">
      <alignment horizontal="left" vertical="center"/>
    </xf>
    <xf numFmtId="0" fontId="6" fillId="0" borderId="24" xfId="0" applyFont="1" applyBorder="1" applyAlignment="1">
      <alignment horizontal="right" vertical="center"/>
    </xf>
    <xf numFmtId="0" fontId="6" fillId="3" borderId="29" xfId="0" applyFont="1" applyFill="1" applyBorder="1" applyAlignment="1">
      <alignment horizontal="right" vertical="center"/>
    </xf>
    <xf numFmtId="49" fontId="14" fillId="3" borderId="30" xfId="0" applyNumberFormat="1" applyFont="1" applyFill="1" applyBorder="1" applyAlignment="1">
      <alignment horizontal="left" vertical="center"/>
    </xf>
    <xf numFmtId="0" fontId="15" fillId="3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vertical="center"/>
    </xf>
    <xf numFmtId="0" fontId="6" fillId="3" borderId="29" xfId="0" applyFont="1" applyFill="1" applyBorder="1" applyAlignment="1">
      <alignment horizontal="left" vertical="center"/>
    </xf>
    <xf numFmtId="164" fontId="12" fillId="3" borderId="30" xfId="0" applyNumberFormat="1" applyFont="1" applyFill="1" applyBorder="1" applyAlignment="1">
      <alignment vertical="center"/>
    </xf>
    <xf numFmtId="0" fontId="3" fillId="3" borderId="30" xfId="0" applyFont="1" applyFill="1" applyBorder="1" applyAlignment="1">
      <alignment horizontal="right" vertical="center"/>
    </xf>
    <xf numFmtId="2" fontId="16" fillId="3" borderId="30" xfId="0" applyNumberFormat="1" applyFont="1" applyFill="1" applyBorder="1" applyAlignment="1">
      <alignment horizontal="right" vertical="center"/>
    </xf>
    <xf numFmtId="165" fontId="0" fillId="3" borderId="30" xfId="0" applyNumberFormat="1" applyFill="1" applyBorder="1" applyAlignment="1">
      <alignment vertical="center"/>
    </xf>
    <xf numFmtId="0" fontId="14" fillId="3" borderId="30" xfId="0" applyFont="1" applyFill="1" applyBorder="1" applyAlignment="1" applyProtection="1">
      <alignment horizontal="right" vertical="center"/>
      <protection locked="0"/>
    </xf>
    <xf numFmtId="2" fontId="14" fillId="3" borderId="32" xfId="0" applyNumberFormat="1" applyFont="1" applyFill="1" applyBorder="1" applyAlignment="1">
      <alignment horizontal="right" vertical="center"/>
    </xf>
    <xf numFmtId="0" fontId="10" fillId="0" borderId="49" xfId="0" applyFont="1" applyBorder="1" applyAlignment="1">
      <alignment wrapText="1"/>
    </xf>
    <xf numFmtId="0" fontId="0" fillId="0" borderId="50" xfId="0" applyBorder="1" applyAlignment="1">
      <alignment wrapText="1"/>
    </xf>
    <xf numFmtId="0" fontId="0" fillId="0" borderId="51" xfId="0" applyBorder="1" applyAlignment="1">
      <alignment wrapText="1"/>
    </xf>
    <xf numFmtId="0" fontId="2" fillId="0" borderId="2" xfId="0" applyFont="1" applyBorder="1" applyAlignment="1">
      <alignment horizontal="left" vertical="center" wrapText="1"/>
    </xf>
    <xf numFmtId="164" fontId="4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33" fillId="0" borderId="4" xfId="0" applyFont="1" applyBorder="1" applyAlignment="1" applyProtection="1">
      <alignment horizontal="left"/>
      <protection locked="0"/>
    </xf>
    <xf numFmtId="0" fontId="33" fillId="0" borderId="5" xfId="0" applyFont="1" applyBorder="1" applyAlignment="1" applyProtection="1">
      <alignment horizontal="left"/>
      <protection locked="0"/>
    </xf>
    <xf numFmtId="0" fontId="33" fillId="0" borderId="10" xfId="0" applyFont="1" applyBorder="1" applyAlignment="1" applyProtection="1">
      <alignment horizontal="left"/>
      <protection locked="0"/>
    </xf>
    <xf numFmtId="0" fontId="33" fillId="0" borderId="11" xfId="0" applyFont="1" applyBorder="1" applyProtection="1">
      <protection locked="0"/>
    </xf>
    <xf numFmtId="0" fontId="31" fillId="0" borderId="34" xfId="0" applyFont="1" applyBorder="1"/>
    <xf numFmtId="0" fontId="31" fillId="0" borderId="36" xfId="0" applyFont="1" applyBorder="1"/>
    <xf numFmtId="0" fontId="31" fillId="0" borderId="27" xfId="0" applyFont="1" applyBorder="1"/>
    <xf numFmtId="0" fontId="31" fillId="0" borderId="19" xfId="0" applyFont="1" applyBorder="1"/>
    <xf numFmtId="0" fontId="31" fillId="0" borderId="7" xfId="0" applyFont="1" applyBorder="1"/>
    <xf numFmtId="0" fontId="31" fillId="0" borderId="57" xfId="0" applyFont="1" applyBorder="1"/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CCFFCC"/>
      <color rgb="FFECA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243841</xdr:colOff>
      <xdr:row>0</xdr:row>
      <xdr:rowOff>34290</xdr:rowOff>
    </xdr:from>
    <xdr:to>
      <xdr:col>5</xdr:col>
      <xdr:colOff>353060</xdr:colOff>
      <xdr:row>0</xdr:row>
      <xdr:rowOff>382904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A8BD37F6-E074-4278-AB3B-8146E81F664F}"/>
            </a:ext>
          </a:extLst>
        </xdr:cNvPr>
        <xdr:cNvSpPr txBox="1"/>
      </xdr:nvSpPr>
      <xdr:spPr>
        <a:xfrm>
          <a:off x="1310641" y="34290"/>
          <a:ext cx="3106419" cy="3486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DE" sz="1000"/>
            <a:t>Frachtfreie Lieferung ab 12 Flaschen. </a:t>
          </a:r>
        </a:p>
        <a:p>
          <a:r>
            <a:rPr lang="de-DE" sz="1000"/>
            <a:t>Rabatt ab 60 Fl. 3%,  ab 120 Fl. 5%,  ab 240 Fl. 10% </a:t>
          </a:r>
        </a:p>
        <a:p>
          <a:endParaRPr lang="de-DE" sz="1100"/>
        </a:p>
      </xdr:txBody>
    </xdr:sp>
    <xdr:clientData/>
  </xdr:twoCellAnchor>
  <xdr:twoCellAnchor>
    <xdr:from>
      <xdr:col>6</xdr:col>
      <xdr:colOff>0</xdr:colOff>
      <xdr:row>2</xdr:row>
      <xdr:rowOff>19050</xdr:rowOff>
    </xdr:from>
    <xdr:to>
      <xdr:col>13</xdr:col>
      <xdr:colOff>523875</xdr:colOff>
      <xdr:row>6</xdr:row>
      <xdr:rowOff>180975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638675" y="647700"/>
          <a:ext cx="2838450" cy="1038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Eimsheimer Straße 54</a:t>
          </a:r>
        </a:p>
        <a:p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 67583 Guntersblum</a:t>
          </a:r>
        </a:p>
        <a:p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 Mail: service@rheinterrassenhof.de</a:t>
          </a:r>
        </a:p>
        <a:p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 Tel.: 06249/670547 Fax: 674426</a:t>
          </a:r>
        </a:p>
        <a:p>
          <a:r>
            <a:rPr lang="de-DE" sz="1200">
              <a:latin typeface="Arial" panose="020B0604020202020204" pitchFamily="34" charset="0"/>
              <a:cs typeface="Arial" panose="020B0604020202020204" pitchFamily="34" charset="0"/>
            </a:rPr>
            <a:t> Wolfgang Janß Handy 0173 4989051</a:t>
          </a:r>
        </a:p>
      </xdr:txBody>
    </xdr:sp>
    <xdr:clientData/>
  </xdr:twoCellAnchor>
  <xdr:twoCellAnchor editAs="oneCell">
    <xdr:from>
      <xdr:col>13</xdr:col>
      <xdr:colOff>151765</xdr:colOff>
      <xdr:row>0</xdr:row>
      <xdr:rowOff>0</xdr:rowOff>
    </xdr:from>
    <xdr:to>
      <xdr:col>14</xdr:col>
      <xdr:colOff>16510</xdr:colOff>
      <xdr:row>1</xdr:row>
      <xdr:rowOff>169546</xdr:rowOff>
    </xdr:to>
    <xdr:pic>
      <xdr:nvPicPr>
        <xdr:cNvPr id="2" name="Grafik 1" descr="blau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27265" y="0"/>
          <a:ext cx="432435" cy="592456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0</xdr:row>
      <xdr:rowOff>1</xdr:rowOff>
    </xdr:from>
    <xdr:to>
      <xdr:col>13</xdr:col>
      <xdr:colOff>320040</xdr:colOff>
      <xdr:row>1</xdr:row>
      <xdr:rowOff>190499</xdr:rowOff>
    </xdr:to>
    <xdr:pic>
      <xdr:nvPicPr>
        <xdr:cNvPr id="3" name="Grafik 2" descr="rhein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38676" y="1"/>
          <a:ext cx="2628899" cy="619123"/>
        </a:xfrm>
        <a:prstGeom prst="rect">
          <a:avLst/>
        </a:prstGeom>
      </xdr:spPr>
    </xdr:pic>
    <xdr:clientData/>
  </xdr:twoCellAnchor>
  <xdr:twoCellAnchor editAs="oneCell">
    <xdr:from>
      <xdr:col>13</xdr:col>
      <xdr:colOff>172085</xdr:colOff>
      <xdr:row>0</xdr:row>
      <xdr:rowOff>172719</xdr:rowOff>
    </xdr:from>
    <xdr:to>
      <xdr:col>14</xdr:col>
      <xdr:colOff>132066</xdr:colOff>
      <xdr:row>2</xdr:row>
      <xdr:rowOff>2329</xdr:rowOff>
    </xdr:to>
    <xdr:pic>
      <xdr:nvPicPr>
        <xdr:cNvPr id="4" name="Grafik 3" descr="r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347585" y="172719"/>
          <a:ext cx="527671" cy="490010"/>
        </a:xfrm>
        <a:prstGeom prst="rect">
          <a:avLst/>
        </a:prstGeom>
      </xdr:spPr>
    </xdr:pic>
    <xdr:clientData/>
  </xdr:twoCellAnchor>
  <xdr:twoCellAnchor>
    <xdr:from>
      <xdr:col>0</xdr:col>
      <xdr:colOff>243841</xdr:colOff>
      <xdr:row>0</xdr:row>
      <xdr:rowOff>80645</xdr:rowOff>
    </xdr:from>
    <xdr:to>
      <xdr:col>3</xdr:col>
      <xdr:colOff>116205</xdr:colOff>
      <xdr:row>0</xdr:row>
      <xdr:rowOff>402590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2E8A07AB-A4A9-4B5B-9F19-18FFC5BA997A}"/>
            </a:ext>
          </a:extLst>
        </xdr:cNvPr>
        <xdr:cNvSpPr txBox="1"/>
      </xdr:nvSpPr>
      <xdr:spPr>
        <a:xfrm>
          <a:off x="243841" y="80645"/>
          <a:ext cx="970914" cy="3219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DE" sz="1800" b="1" spc="30" baseline="0"/>
            <a:t>Preisliste</a:t>
          </a:r>
        </a:p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stellung@weingutjanss.de-www.weingutjanss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5"/>
  <sheetViews>
    <sheetView showZeros="0" tabSelected="1" zoomScale="150" zoomScaleNormal="150" workbookViewId="0">
      <selection activeCell="C2" sqref="C2:E2"/>
    </sheetView>
  </sheetViews>
  <sheetFormatPr baseColWidth="10" defaultRowHeight="15"/>
  <cols>
    <col min="1" max="1" width="3.85546875" customWidth="1"/>
    <col min="2" max="2" width="4.7109375" customWidth="1"/>
    <col min="3" max="3" width="7.28515625" customWidth="1"/>
    <col min="4" max="4" width="34.42578125" customWidth="1"/>
    <col min="5" max="5" width="10.42578125" customWidth="1"/>
    <col min="6" max="6" width="8.85546875" customWidth="1"/>
    <col min="7" max="7" width="3.7109375" customWidth="1"/>
    <col min="8" max="9" width="4" customWidth="1"/>
    <col min="10" max="10" width="5.28515625" customWidth="1"/>
    <col min="11" max="11" width="4.7109375" customWidth="1"/>
    <col min="12" max="12" width="6.28515625" customWidth="1"/>
    <col min="13" max="13" width="6.7109375" customWidth="1"/>
    <col min="14" max="14" width="8.28515625" customWidth="1"/>
  </cols>
  <sheetData>
    <row r="1" spans="1:14" ht="33" customHeight="1">
      <c r="A1" s="53"/>
      <c r="B1" s="54"/>
      <c r="C1" s="295" t="s">
        <v>93</v>
      </c>
      <c r="D1" s="295"/>
      <c r="E1" s="295"/>
      <c r="F1" s="52"/>
      <c r="G1" s="296" t="s">
        <v>80</v>
      </c>
      <c r="H1" s="297"/>
      <c r="I1" s="297"/>
      <c r="J1" s="297"/>
      <c r="K1" s="297"/>
      <c r="L1" s="297"/>
      <c r="M1" s="297"/>
      <c r="N1" s="297"/>
    </row>
    <row r="2" spans="1:14" ht="19.149999999999999" customHeight="1">
      <c r="A2" s="307" t="s">
        <v>0</v>
      </c>
      <c r="B2" s="308"/>
      <c r="C2" s="298"/>
      <c r="D2" s="299"/>
      <c r="E2" s="300"/>
      <c r="F2" s="57" t="s">
        <v>95</v>
      </c>
      <c r="G2" s="297"/>
      <c r="H2" s="297"/>
      <c r="I2" s="297"/>
      <c r="J2" s="297"/>
      <c r="K2" s="297"/>
      <c r="L2" s="297"/>
      <c r="M2" s="297"/>
      <c r="N2" s="297"/>
    </row>
    <row r="3" spans="1:14" ht="19.149999999999999" customHeight="1">
      <c r="A3" s="307" t="s">
        <v>1</v>
      </c>
      <c r="B3" s="308"/>
      <c r="C3" s="301"/>
      <c r="D3" s="302"/>
      <c r="E3" s="302"/>
      <c r="F3" s="56"/>
      <c r="G3" s="297"/>
      <c r="H3" s="297"/>
      <c r="I3" s="297"/>
      <c r="J3" s="297"/>
      <c r="K3" s="297"/>
      <c r="L3" s="297"/>
      <c r="M3" s="297"/>
      <c r="N3" s="297"/>
    </row>
    <row r="4" spans="1:14" ht="19.149999999999999" customHeight="1">
      <c r="A4" s="307" t="s">
        <v>97</v>
      </c>
      <c r="B4" s="308"/>
      <c r="C4" s="301"/>
      <c r="D4" s="302"/>
      <c r="E4" s="302"/>
      <c r="F4" s="58"/>
      <c r="G4" s="297"/>
      <c r="H4" s="297"/>
      <c r="I4" s="297"/>
      <c r="J4" s="297"/>
      <c r="K4" s="297"/>
      <c r="L4" s="297"/>
      <c r="M4" s="297"/>
      <c r="N4" s="297"/>
    </row>
    <row r="5" spans="1:14" ht="19.149999999999999" customHeight="1">
      <c r="A5" s="307" t="s">
        <v>94</v>
      </c>
      <c r="B5" s="308"/>
      <c r="C5" s="301"/>
      <c r="D5" s="302"/>
      <c r="E5" s="302"/>
      <c r="F5" s="59"/>
      <c r="G5" s="297"/>
      <c r="H5" s="297"/>
      <c r="I5" s="297"/>
      <c r="J5" s="297"/>
      <c r="K5" s="297"/>
      <c r="L5" s="297"/>
      <c r="M5" s="297"/>
      <c r="N5" s="297"/>
    </row>
    <row r="6" spans="1:14">
      <c r="A6" s="309" t="s">
        <v>2</v>
      </c>
      <c r="B6" s="310"/>
      <c r="C6" s="55"/>
      <c r="D6" s="60"/>
      <c r="E6" s="60"/>
      <c r="F6" s="61" t="s">
        <v>3</v>
      </c>
      <c r="G6" s="297"/>
      <c r="H6" s="297"/>
      <c r="I6" s="297"/>
      <c r="J6" s="297"/>
      <c r="K6" s="297"/>
      <c r="L6" s="297"/>
      <c r="M6" s="297"/>
      <c r="N6" s="297"/>
    </row>
    <row r="7" spans="1:14">
      <c r="A7" s="305" t="s">
        <v>96</v>
      </c>
      <c r="B7" s="306"/>
      <c r="C7" s="303"/>
      <c r="D7" s="304"/>
      <c r="E7" s="62"/>
      <c r="F7" s="63"/>
      <c r="G7" s="26"/>
      <c r="H7" s="27"/>
      <c r="I7" s="28"/>
      <c r="J7" s="29"/>
      <c r="K7" s="29"/>
      <c r="N7" s="30"/>
    </row>
    <row r="8" spans="1:14" ht="14.45" customHeight="1">
      <c r="B8" s="31"/>
      <c r="C8" s="42"/>
      <c r="D8" s="32"/>
      <c r="E8" s="32"/>
      <c r="F8" s="33"/>
      <c r="G8" s="28"/>
      <c r="H8" s="28"/>
      <c r="I8" s="28"/>
      <c r="J8" s="29"/>
      <c r="K8" s="29"/>
      <c r="M8" s="175" t="s">
        <v>146</v>
      </c>
      <c r="N8" s="34"/>
    </row>
    <row r="9" spans="1:14" ht="47.25">
      <c r="A9" s="43" t="s">
        <v>4</v>
      </c>
      <c r="B9" s="44" t="s">
        <v>5</v>
      </c>
      <c r="C9" s="64" t="s">
        <v>92</v>
      </c>
      <c r="D9" s="292" t="s">
        <v>6</v>
      </c>
      <c r="E9" s="293"/>
      <c r="F9" s="294"/>
      <c r="G9" s="45" t="s">
        <v>7</v>
      </c>
      <c r="H9" s="45" t="s">
        <v>8</v>
      </c>
      <c r="I9" s="45" t="s">
        <v>9</v>
      </c>
      <c r="J9" s="46" t="s">
        <v>10</v>
      </c>
      <c r="K9" s="47" t="s">
        <v>11</v>
      </c>
      <c r="L9" s="48" t="s">
        <v>12</v>
      </c>
      <c r="M9" s="48" t="s">
        <v>13</v>
      </c>
      <c r="N9" s="49"/>
    </row>
    <row r="10" spans="1:14" ht="13.7" customHeight="1">
      <c r="A10" s="2"/>
      <c r="B10" s="73" t="s">
        <v>15</v>
      </c>
      <c r="C10" s="70" t="s">
        <v>131</v>
      </c>
      <c r="D10" s="71" t="s">
        <v>16</v>
      </c>
      <c r="E10" s="74" t="s">
        <v>17</v>
      </c>
      <c r="F10" s="50"/>
      <c r="G10" s="75">
        <v>11.5</v>
      </c>
      <c r="H10" s="75">
        <v>5.2</v>
      </c>
      <c r="I10" s="75">
        <v>7.8</v>
      </c>
      <c r="J10" s="76">
        <v>1</v>
      </c>
      <c r="K10" s="77">
        <f>L10/1</f>
        <v>6</v>
      </c>
      <c r="L10" s="78">
        <v>6</v>
      </c>
      <c r="M10" s="79"/>
      <c r="N10" s="80">
        <f>M10*L10</f>
        <v>0</v>
      </c>
    </row>
    <row r="11" spans="1:14" ht="13.7" customHeight="1">
      <c r="A11" s="2"/>
      <c r="B11" s="81" t="s">
        <v>120</v>
      </c>
      <c r="C11" s="82">
        <v>2023</v>
      </c>
      <c r="D11" s="72" t="s">
        <v>145</v>
      </c>
      <c r="E11" s="83" t="s">
        <v>17</v>
      </c>
      <c r="F11" s="3"/>
      <c r="G11" s="84">
        <v>11</v>
      </c>
      <c r="H11" s="84">
        <v>5</v>
      </c>
      <c r="I11" s="84">
        <v>7.5</v>
      </c>
      <c r="J11" s="85">
        <v>0.75</v>
      </c>
      <c r="K11" s="86">
        <f t="shared" ref="K11" si="0">L11/0.75</f>
        <v>0</v>
      </c>
      <c r="L11" s="87"/>
      <c r="M11" s="88"/>
      <c r="N11" s="89">
        <f t="shared" ref="N11" si="1">M11*L11</f>
        <v>0</v>
      </c>
    </row>
    <row r="12" spans="1:14" ht="13.7" customHeight="1">
      <c r="A12" s="2"/>
      <c r="B12" s="90" t="s">
        <v>22</v>
      </c>
      <c r="C12" s="70">
        <v>2024</v>
      </c>
      <c r="D12" s="71" t="s">
        <v>23</v>
      </c>
      <c r="E12" s="74" t="s">
        <v>24</v>
      </c>
      <c r="F12" s="50"/>
      <c r="G12" s="75">
        <v>11</v>
      </c>
      <c r="H12" s="75">
        <v>14.5</v>
      </c>
      <c r="I12" s="75">
        <v>6.3</v>
      </c>
      <c r="J12" s="76">
        <v>0.75</v>
      </c>
      <c r="K12" s="77">
        <f t="shared" ref="K12:K16" si="2">L12/0.75</f>
        <v>8.1333333333333329</v>
      </c>
      <c r="L12" s="78">
        <v>6.1</v>
      </c>
      <c r="M12" s="79"/>
      <c r="N12" s="80">
        <f t="shared" ref="N12:N63" si="3">M12*L12</f>
        <v>0</v>
      </c>
    </row>
    <row r="13" spans="1:14" ht="13.7" customHeight="1">
      <c r="A13" s="2"/>
      <c r="B13" s="81" t="s">
        <v>32</v>
      </c>
      <c r="C13" s="82">
        <v>2024</v>
      </c>
      <c r="D13" s="72" t="s">
        <v>132</v>
      </c>
      <c r="E13" s="83" t="s">
        <v>24</v>
      </c>
      <c r="F13" s="3"/>
      <c r="G13" s="84">
        <v>11.5</v>
      </c>
      <c r="H13" s="84">
        <v>14.7</v>
      </c>
      <c r="I13" s="84">
        <v>7</v>
      </c>
      <c r="J13" s="85">
        <v>0.75</v>
      </c>
      <c r="K13" s="86">
        <f t="shared" si="2"/>
        <v>8.4</v>
      </c>
      <c r="L13" s="87">
        <v>6.3</v>
      </c>
      <c r="M13" s="88"/>
      <c r="N13" s="89">
        <f t="shared" ref="N13" si="4">M13*L13</f>
        <v>0</v>
      </c>
    </row>
    <row r="14" spans="1:14" ht="13.7" customHeight="1">
      <c r="A14" s="2"/>
      <c r="B14" s="90" t="s">
        <v>133</v>
      </c>
      <c r="C14" s="70">
        <v>2024</v>
      </c>
      <c r="D14" s="71" t="s">
        <v>134</v>
      </c>
      <c r="E14" s="74" t="s">
        <v>26</v>
      </c>
      <c r="F14" s="50"/>
      <c r="G14" s="75">
        <v>8</v>
      </c>
      <c r="H14" s="75">
        <v>61.6</v>
      </c>
      <c r="I14" s="75">
        <v>7.2</v>
      </c>
      <c r="J14" s="76">
        <v>0.75</v>
      </c>
      <c r="K14" s="77">
        <f t="shared" ref="K14" si="5">L14/0.75</f>
        <v>8.4</v>
      </c>
      <c r="L14" s="78">
        <v>6.3</v>
      </c>
      <c r="M14" s="79"/>
      <c r="N14" s="80">
        <f t="shared" ref="N14" si="6">M14*L14</f>
        <v>0</v>
      </c>
    </row>
    <row r="15" spans="1:14" ht="13.7" customHeight="1">
      <c r="A15" s="2"/>
      <c r="B15" s="244" t="s">
        <v>25</v>
      </c>
      <c r="C15" s="245">
        <v>2023</v>
      </c>
      <c r="D15" s="265" t="s">
        <v>116</v>
      </c>
      <c r="E15" s="247" t="s">
        <v>26</v>
      </c>
      <c r="F15" s="248"/>
      <c r="G15" s="250">
        <v>9</v>
      </c>
      <c r="H15" s="250">
        <v>81.2</v>
      </c>
      <c r="I15" s="250">
        <v>6.2</v>
      </c>
      <c r="J15" s="251">
        <v>0.75</v>
      </c>
      <c r="K15" s="252">
        <f t="shared" si="2"/>
        <v>8.1333333333333329</v>
      </c>
      <c r="L15" s="253">
        <v>6.1</v>
      </c>
      <c r="M15" s="254"/>
      <c r="N15" s="255">
        <f t="shared" ref="N15:N18" si="7">M15*L15</f>
        <v>0</v>
      </c>
    </row>
    <row r="16" spans="1:14" ht="13.7" customHeight="1">
      <c r="A16" s="39"/>
      <c r="B16" s="90" t="s">
        <v>27</v>
      </c>
      <c r="C16" s="70">
        <v>2024</v>
      </c>
      <c r="D16" s="71" t="s">
        <v>28</v>
      </c>
      <c r="E16" s="74" t="s">
        <v>18</v>
      </c>
      <c r="F16" s="50"/>
      <c r="G16" s="75">
        <v>11</v>
      </c>
      <c r="H16" s="75">
        <v>12.2</v>
      </c>
      <c r="I16" s="75">
        <v>6.7</v>
      </c>
      <c r="J16" s="76">
        <v>0.75</v>
      </c>
      <c r="K16" s="77">
        <f t="shared" si="2"/>
        <v>8.1333333333333329</v>
      </c>
      <c r="L16" s="78">
        <v>6.1</v>
      </c>
      <c r="M16" s="79"/>
      <c r="N16" s="80">
        <f t="shared" si="7"/>
        <v>0</v>
      </c>
    </row>
    <row r="17" spans="1:14" ht="13.7" customHeight="1">
      <c r="A17" s="4"/>
      <c r="B17" s="257" t="s">
        <v>19</v>
      </c>
      <c r="C17" s="245">
        <v>2023</v>
      </c>
      <c r="D17" s="266" t="s">
        <v>128</v>
      </c>
      <c r="E17" s="267" t="s">
        <v>20</v>
      </c>
      <c r="F17" s="268"/>
      <c r="G17" s="269">
        <v>13.5</v>
      </c>
      <c r="H17" s="269">
        <v>8.9</v>
      </c>
      <c r="I17" s="269">
        <v>5.4</v>
      </c>
      <c r="J17" s="251">
        <v>1</v>
      </c>
      <c r="K17" s="252">
        <f>L17/1</f>
        <v>6.2</v>
      </c>
      <c r="L17" s="253">
        <v>6.2</v>
      </c>
      <c r="M17" s="270"/>
      <c r="N17" s="255">
        <f t="shared" si="7"/>
        <v>0</v>
      </c>
    </row>
    <row r="18" spans="1:14" ht="13.7" customHeight="1">
      <c r="A18" s="5"/>
      <c r="B18" s="73" t="s">
        <v>21</v>
      </c>
      <c r="C18" s="70">
        <v>2023</v>
      </c>
      <c r="D18" s="71" t="s">
        <v>129</v>
      </c>
      <c r="E18" s="74" t="s">
        <v>14</v>
      </c>
      <c r="F18" s="50"/>
      <c r="G18" s="75">
        <v>11.7</v>
      </c>
      <c r="H18" s="75">
        <v>34.5</v>
      </c>
      <c r="I18" s="75">
        <v>5.7</v>
      </c>
      <c r="J18" s="76">
        <v>1</v>
      </c>
      <c r="K18" s="77">
        <f>L18/1</f>
        <v>6.2</v>
      </c>
      <c r="L18" s="78">
        <v>6.2</v>
      </c>
      <c r="M18" s="79"/>
      <c r="N18" s="80">
        <f t="shared" si="7"/>
        <v>0</v>
      </c>
    </row>
    <row r="19" spans="1:14" ht="13.7" customHeight="1">
      <c r="A19" s="6"/>
      <c r="B19" s="222" t="s">
        <v>29</v>
      </c>
      <c r="C19" s="271"/>
      <c r="D19" s="272" t="s">
        <v>130</v>
      </c>
      <c r="E19" s="273" t="s">
        <v>30</v>
      </c>
      <c r="F19" s="274"/>
      <c r="G19" s="275">
        <v>12</v>
      </c>
      <c r="H19" s="275">
        <v>20.2</v>
      </c>
      <c r="I19" s="275">
        <v>5.4</v>
      </c>
      <c r="J19" s="228">
        <v>0.75</v>
      </c>
      <c r="K19" s="229">
        <f>L19/0.75</f>
        <v>8</v>
      </c>
      <c r="L19" s="276">
        <v>6</v>
      </c>
      <c r="M19" s="231"/>
      <c r="N19" s="232">
        <f t="shared" si="3"/>
        <v>0</v>
      </c>
    </row>
    <row r="20" spans="1:14" s="154" customFormat="1" ht="18" customHeight="1">
      <c r="B20" s="155"/>
      <c r="C20" s="156"/>
      <c r="D20" s="157" t="s">
        <v>31</v>
      </c>
      <c r="E20" s="155"/>
      <c r="F20" s="9"/>
      <c r="G20" s="158"/>
      <c r="H20" s="158"/>
      <c r="I20" s="158"/>
      <c r="J20" s="155"/>
      <c r="K20" s="155"/>
      <c r="L20" s="155"/>
      <c r="M20" s="176"/>
      <c r="N20" s="159"/>
    </row>
    <row r="21" spans="1:14" ht="13.7" customHeight="1">
      <c r="A21" s="17"/>
      <c r="B21" s="98" t="s">
        <v>33</v>
      </c>
      <c r="C21" s="65" t="s">
        <v>131</v>
      </c>
      <c r="D21" s="99" t="s">
        <v>119</v>
      </c>
      <c r="E21" s="100" t="s">
        <v>135</v>
      </c>
      <c r="F21" s="1"/>
      <c r="G21" s="101">
        <v>12</v>
      </c>
      <c r="H21" s="101">
        <v>10</v>
      </c>
      <c r="I21" s="101">
        <v>6.8</v>
      </c>
      <c r="J21" s="102">
        <v>0.75</v>
      </c>
      <c r="K21" s="103">
        <f>L21/0.75</f>
        <v>8.9333333333333336</v>
      </c>
      <c r="L21" s="104">
        <v>6.7</v>
      </c>
      <c r="M21" s="105"/>
      <c r="N21" s="106">
        <f>M21*L21</f>
        <v>0</v>
      </c>
    </row>
    <row r="22" spans="1:14" ht="13.7" customHeight="1">
      <c r="A22" s="11"/>
      <c r="B22" s="81" t="s">
        <v>34</v>
      </c>
      <c r="C22" s="82" t="s">
        <v>131</v>
      </c>
      <c r="D22" s="72" t="s">
        <v>89</v>
      </c>
      <c r="E22" s="83" t="s">
        <v>17</v>
      </c>
      <c r="F22" s="3"/>
      <c r="G22" s="84">
        <v>12</v>
      </c>
      <c r="H22" s="84">
        <v>6.5</v>
      </c>
      <c r="I22" s="84">
        <v>7.1</v>
      </c>
      <c r="J22" s="85">
        <v>0.75</v>
      </c>
      <c r="K22" s="86">
        <f>L22/0.75</f>
        <v>9.0666666666666664</v>
      </c>
      <c r="L22" s="87">
        <v>6.8</v>
      </c>
      <c r="M22" s="88"/>
      <c r="N22" s="89">
        <f>M22*L22</f>
        <v>0</v>
      </c>
    </row>
    <row r="23" spans="1:14" ht="13.7" customHeight="1">
      <c r="A23" s="11"/>
      <c r="B23" s="90" t="s">
        <v>35</v>
      </c>
      <c r="C23" s="70">
        <v>2024</v>
      </c>
      <c r="D23" s="71" t="s">
        <v>16</v>
      </c>
      <c r="E23" s="74" t="s">
        <v>17</v>
      </c>
      <c r="F23" s="50"/>
      <c r="G23" s="75">
        <v>11.5</v>
      </c>
      <c r="H23" s="75">
        <v>8.3000000000000007</v>
      </c>
      <c r="I23" s="75">
        <v>7.3</v>
      </c>
      <c r="J23" s="76">
        <v>0.75</v>
      </c>
      <c r="K23" s="77">
        <f t="shared" ref="K23:K34" si="8">L23/0.75</f>
        <v>9.0666666666666664</v>
      </c>
      <c r="L23" s="78">
        <v>6.8</v>
      </c>
      <c r="M23" s="79"/>
      <c r="N23" s="80">
        <f t="shared" si="3"/>
        <v>0</v>
      </c>
    </row>
    <row r="24" spans="1:14" ht="13.7" customHeight="1">
      <c r="A24" s="11"/>
      <c r="B24" s="81" t="s">
        <v>112</v>
      </c>
      <c r="C24" s="82">
        <v>2024</v>
      </c>
      <c r="D24" s="72" t="s">
        <v>113</v>
      </c>
      <c r="E24" s="83" t="s">
        <v>17</v>
      </c>
      <c r="F24" s="3"/>
      <c r="G24" s="84">
        <v>11</v>
      </c>
      <c r="H24" s="84">
        <v>5.4</v>
      </c>
      <c r="I24" s="84">
        <v>5.4</v>
      </c>
      <c r="J24" s="85">
        <v>0.75</v>
      </c>
      <c r="K24" s="86">
        <f>L24/0.75</f>
        <v>9.8666666666666671</v>
      </c>
      <c r="L24" s="87">
        <v>7.4</v>
      </c>
      <c r="M24" s="88"/>
      <c r="N24" s="89">
        <f>M24*L24</f>
        <v>0</v>
      </c>
    </row>
    <row r="25" spans="1:14" ht="13.7" customHeight="1">
      <c r="A25" s="11"/>
      <c r="B25" s="90" t="s">
        <v>136</v>
      </c>
      <c r="C25" s="70">
        <v>2024</v>
      </c>
      <c r="D25" s="71" t="s">
        <v>137</v>
      </c>
      <c r="E25" s="74" t="s">
        <v>17</v>
      </c>
      <c r="F25" s="50"/>
      <c r="G25" s="75">
        <v>11.5</v>
      </c>
      <c r="H25" s="75">
        <v>3.9</v>
      </c>
      <c r="I25" s="75">
        <v>5.2</v>
      </c>
      <c r="J25" s="76">
        <v>0.75</v>
      </c>
      <c r="K25" s="77">
        <f>L25/0.75</f>
        <v>11.200000000000001</v>
      </c>
      <c r="L25" s="78">
        <v>8.4</v>
      </c>
      <c r="M25" s="79"/>
      <c r="N25" s="80">
        <f>M25*L25</f>
        <v>0</v>
      </c>
    </row>
    <row r="26" spans="1:14" ht="13.7" customHeight="1">
      <c r="A26" s="11"/>
      <c r="B26" s="244" t="s">
        <v>37</v>
      </c>
      <c r="C26" s="245">
        <v>2023</v>
      </c>
      <c r="D26" s="265" t="s">
        <v>56</v>
      </c>
      <c r="E26" s="247" t="s">
        <v>17</v>
      </c>
      <c r="F26" s="248"/>
      <c r="G26" s="250">
        <v>11.5</v>
      </c>
      <c r="H26" s="250">
        <v>4.9000000000000004</v>
      </c>
      <c r="I26" s="250">
        <v>6</v>
      </c>
      <c r="J26" s="251">
        <v>0.75</v>
      </c>
      <c r="K26" s="252">
        <f t="shared" si="8"/>
        <v>9.3333333333333339</v>
      </c>
      <c r="L26" s="253">
        <v>7</v>
      </c>
      <c r="M26" s="254"/>
      <c r="N26" s="255">
        <f t="shared" si="3"/>
        <v>0</v>
      </c>
    </row>
    <row r="27" spans="1:14" ht="13.7" customHeight="1">
      <c r="A27" s="11"/>
      <c r="B27" s="90" t="s">
        <v>38</v>
      </c>
      <c r="C27" s="70">
        <v>2024</v>
      </c>
      <c r="D27" s="71" t="s">
        <v>138</v>
      </c>
      <c r="E27" s="74" t="s">
        <v>17</v>
      </c>
      <c r="F27" s="50"/>
      <c r="G27" s="75">
        <v>12</v>
      </c>
      <c r="H27" s="75">
        <v>8.6</v>
      </c>
      <c r="I27" s="75">
        <v>7.4</v>
      </c>
      <c r="J27" s="76">
        <v>0.75</v>
      </c>
      <c r="K27" s="77">
        <f t="shared" si="8"/>
        <v>9.3333333333333339</v>
      </c>
      <c r="L27" s="78">
        <v>7</v>
      </c>
      <c r="M27" s="79"/>
      <c r="N27" s="80">
        <f t="shared" si="3"/>
        <v>0</v>
      </c>
    </row>
    <row r="28" spans="1:14" ht="13.7" customHeight="1">
      <c r="A28" s="11"/>
      <c r="B28" s="244" t="s">
        <v>39</v>
      </c>
      <c r="C28" s="245">
        <v>2022</v>
      </c>
      <c r="D28" s="265" t="s">
        <v>40</v>
      </c>
      <c r="E28" s="247" t="s">
        <v>17</v>
      </c>
      <c r="F28" s="248"/>
      <c r="G28" s="250">
        <v>13</v>
      </c>
      <c r="H28" s="250">
        <v>2.9</v>
      </c>
      <c r="I28" s="250">
        <v>5.7</v>
      </c>
      <c r="J28" s="251">
        <v>0.75</v>
      </c>
      <c r="K28" s="252">
        <f t="shared" si="8"/>
        <v>9.0666666666666664</v>
      </c>
      <c r="L28" s="253">
        <v>6.8</v>
      </c>
      <c r="M28" s="254"/>
      <c r="N28" s="255">
        <f t="shared" si="3"/>
        <v>0</v>
      </c>
    </row>
    <row r="29" spans="1:14" ht="13.7" customHeight="1">
      <c r="A29" s="11"/>
      <c r="B29" s="90" t="s">
        <v>41</v>
      </c>
      <c r="C29" s="70">
        <v>2024</v>
      </c>
      <c r="D29" s="71" t="s">
        <v>139</v>
      </c>
      <c r="E29" s="74" t="s">
        <v>17</v>
      </c>
      <c r="F29" s="50"/>
      <c r="G29" s="75">
        <v>12</v>
      </c>
      <c r="H29" s="75">
        <v>6.4</v>
      </c>
      <c r="I29" s="75">
        <v>7</v>
      </c>
      <c r="J29" s="76">
        <v>0.75</v>
      </c>
      <c r="K29" s="77">
        <f>L29/0.75</f>
        <v>9.4666666666666668</v>
      </c>
      <c r="L29" s="78">
        <v>7.1</v>
      </c>
      <c r="M29" s="79"/>
      <c r="N29" s="80">
        <f t="shared" si="3"/>
        <v>0</v>
      </c>
    </row>
    <row r="30" spans="1:14" ht="13.7" customHeight="1">
      <c r="A30" s="11"/>
      <c r="B30" s="257" t="s">
        <v>42</v>
      </c>
      <c r="C30" s="245">
        <v>2022</v>
      </c>
      <c r="D30" s="265" t="s">
        <v>111</v>
      </c>
      <c r="E30" s="247" t="s">
        <v>18</v>
      </c>
      <c r="F30" s="248"/>
      <c r="G30" s="250">
        <v>12.5</v>
      </c>
      <c r="H30" s="250">
        <v>11.8</v>
      </c>
      <c r="I30" s="250">
        <v>5.3</v>
      </c>
      <c r="J30" s="251">
        <v>0.75</v>
      </c>
      <c r="K30" s="252">
        <f t="shared" si="8"/>
        <v>8.9333333333333336</v>
      </c>
      <c r="L30" s="253">
        <v>6.7</v>
      </c>
      <c r="M30" s="254"/>
      <c r="N30" s="255">
        <f t="shared" si="3"/>
        <v>0</v>
      </c>
    </row>
    <row r="31" spans="1:14" ht="13.7" customHeight="1">
      <c r="A31" s="11"/>
      <c r="B31" s="73" t="s">
        <v>91</v>
      </c>
      <c r="C31" s="70" t="s">
        <v>131</v>
      </c>
      <c r="D31" s="71" t="s">
        <v>90</v>
      </c>
      <c r="E31" s="74" t="s">
        <v>18</v>
      </c>
      <c r="F31" s="50"/>
      <c r="G31" s="75">
        <v>11</v>
      </c>
      <c r="H31" s="75">
        <v>10.1</v>
      </c>
      <c r="I31" s="75">
        <v>7.2</v>
      </c>
      <c r="J31" s="76">
        <v>0.75</v>
      </c>
      <c r="K31" s="77">
        <f t="shared" ref="K31:K32" si="9">L31/0.75</f>
        <v>9.2000000000000011</v>
      </c>
      <c r="L31" s="78">
        <v>6.9</v>
      </c>
      <c r="M31" s="79"/>
      <c r="N31" s="80">
        <f t="shared" ref="N31:N32" si="10">M31*L31</f>
        <v>0</v>
      </c>
    </row>
    <row r="32" spans="1:14" ht="13.7" customHeight="1">
      <c r="A32" s="11"/>
      <c r="B32" s="257" t="s">
        <v>142</v>
      </c>
      <c r="C32" s="245">
        <v>2024</v>
      </c>
      <c r="D32" s="265" t="s">
        <v>143</v>
      </c>
      <c r="E32" s="247" t="s">
        <v>18</v>
      </c>
      <c r="F32" s="248"/>
      <c r="G32" s="250">
        <v>11</v>
      </c>
      <c r="H32" s="250">
        <v>11.2</v>
      </c>
      <c r="I32" s="250">
        <v>6.3</v>
      </c>
      <c r="J32" s="251">
        <v>0.75</v>
      </c>
      <c r="K32" s="252">
        <f t="shared" si="9"/>
        <v>9.0666666666666664</v>
      </c>
      <c r="L32" s="253">
        <v>6.8</v>
      </c>
      <c r="M32" s="254"/>
      <c r="N32" s="255">
        <f t="shared" si="10"/>
        <v>0</v>
      </c>
    </row>
    <row r="33" spans="1:14" ht="13.7" customHeight="1">
      <c r="A33" s="40"/>
      <c r="B33" s="90" t="s">
        <v>43</v>
      </c>
      <c r="C33" s="70">
        <v>2024</v>
      </c>
      <c r="D33" s="71" t="s">
        <v>140</v>
      </c>
      <c r="E33" s="74" t="s">
        <v>17</v>
      </c>
      <c r="F33" s="51"/>
      <c r="G33" s="75">
        <v>12.5</v>
      </c>
      <c r="H33" s="75">
        <v>6</v>
      </c>
      <c r="I33" s="75">
        <v>7.4</v>
      </c>
      <c r="J33" s="76">
        <v>0.75</v>
      </c>
      <c r="K33" s="77">
        <f>L33/0.75</f>
        <v>9.2000000000000011</v>
      </c>
      <c r="L33" s="78">
        <v>6.9</v>
      </c>
      <c r="M33" s="79"/>
      <c r="N33" s="80">
        <f>M33*L33</f>
        <v>0</v>
      </c>
    </row>
    <row r="34" spans="1:14" ht="13.7" customHeight="1">
      <c r="A34" s="40"/>
      <c r="B34" s="244" t="s">
        <v>44</v>
      </c>
      <c r="C34" s="245">
        <v>2024</v>
      </c>
      <c r="D34" s="265" t="s">
        <v>141</v>
      </c>
      <c r="E34" s="247" t="s">
        <v>17</v>
      </c>
      <c r="F34" s="277"/>
      <c r="G34" s="250">
        <v>12</v>
      </c>
      <c r="H34" s="250">
        <v>7.2</v>
      </c>
      <c r="I34" s="250">
        <v>7.1</v>
      </c>
      <c r="J34" s="251">
        <v>0.75</v>
      </c>
      <c r="K34" s="252">
        <f t="shared" si="8"/>
        <v>9.2000000000000011</v>
      </c>
      <c r="L34" s="253">
        <v>6.9</v>
      </c>
      <c r="M34" s="254"/>
      <c r="N34" s="255">
        <f t="shared" si="3"/>
        <v>0</v>
      </c>
    </row>
    <row r="35" spans="1:14" ht="13.7" customHeight="1">
      <c r="A35" s="12"/>
      <c r="B35" s="73" t="s">
        <v>45</v>
      </c>
      <c r="C35" s="70"/>
      <c r="D35" s="71" t="s">
        <v>46</v>
      </c>
      <c r="E35" s="74" t="s">
        <v>47</v>
      </c>
      <c r="F35" s="50"/>
      <c r="G35" s="75">
        <v>14</v>
      </c>
      <c r="H35" s="75">
        <v>4.5</v>
      </c>
      <c r="I35" s="75">
        <v>5.3</v>
      </c>
      <c r="J35" s="76">
        <v>0.75</v>
      </c>
      <c r="K35" s="77">
        <f>L35/0.75</f>
        <v>9.0666666666666664</v>
      </c>
      <c r="L35" s="78">
        <v>6.8</v>
      </c>
      <c r="M35" s="79"/>
      <c r="N35" s="80">
        <f t="shared" si="3"/>
        <v>0</v>
      </c>
    </row>
    <row r="36" spans="1:14" ht="13.7" customHeight="1">
      <c r="A36" s="13"/>
      <c r="B36" s="278" t="s">
        <v>48</v>
      </c>
      <c r="C36" s="279"/>
      <c r="D36" s="265" t="s">
        <v>87</v>
      </c>
      <c r="E36" s="247" t="s">
        <v>49</v>
      </c>
      <c r="F36" s="248"/>
      <c r="G36" s="250">
        <v>13.5</v>
      </c>
      <c r="H36" s="250">
        <v>6</v>
      </c>
      <c r="I36" s="250">
        <v>7.3</v>
      </c>
      <c r="J36" s="251">
        <v>0.75</v>
      </c>
      <c r="K36" s="252">
        <f>L36/0.75</f>
        <v>9.0666666666666664</v>
      </c>
      <c r="L36" s="253">
        <v>6.8</v>
      </c>
      <c r="M36" s="254"/>
      <c r="N36" s="255">
        <f>M36*L36</f>
        <v>0</v>
      </c>
    </row>
    <row r="37" spans="1:14" ht="13.7" customHeight="1">
      <c r="A37" s="14"/>
      <c r="B37" s="281" t="s">
        <v>50</v>
      </c>
      <c r="C37" s="282"/>
      <c r="D37" s="283" t="s">
        <v>114</v>
      </c>
      <c r="E37" s="284" t="s">
        <v>47</v>
      </c>
      <c r="F37" s="285"/>
      <c r="G37" s="286">
        <v>13.5</v>
      </c>
      <c r="H37" s="286">
        <v>2.6</v>
      </c>
      <c r="I37" s="286">
        <v>5.2</v>
      </c>
      <c r="J37" s="287">
        <v>0.75</v>
      </c>
      <c r="K37" s="288">
        <f>L37/0.75</f>
        <v>9.2000000000000011</v>
      </c>
      <c r="L37" s="289">
        <v>6.9</v>
      </c>
      <c r="M37" s="290"/>
      <c r="N37" s="291">
        <f>M37*L37</f>
        <v>0</v>
      </c>
    </row>
    <row r="38" spans="1:14" ht="13.7" customHeight="1">
      <c r="A38" s="15"/>
      <c r="B38" s="280" t="s">
        <v>51</v>
      </c>
      <c r="C38" s="271"/>
      <c r="D38" s="272" t="s">
        <v>144</v>
      </c>
      <c r="E38" s="273" t="s">
        <v>47</v>
      </c>
      <c r="F38" s="274"/>
      <c r="G38" s="275">
        <v>14</v>
      </c>
      <c r="H38" s="275">
        <v>3.7</v>
      </c>
      <c r="I38" s="275">
        <v>5.7</v>
      </c>
      <c r="J38" s="228">
        <v>0.75</v>
      </c>
      <c r="K38" s="229">
        <f>L38/0.75</f>
        <v>18</v>
      </c>
      <c r="L38" s="230">
        <v>13.5</v>
      </c>
      <c r="M38" s="231"/>
      <c r="N38" s="232">
        <f t="shared" si="3"/>
        <v>0</v>
      </c>
    </row>
    <row r="39" spans="1:14" s="154" customFormat="1" ht="18" customHeight="1">
      <c r="A39" s="155"/>
      <c r="B39" s="155"/>
      <c r="C39" s="155"/>
      <c r="D39" s="157" t="s">
        <v>52</v>
      </c>
      <c r="E39" s="155"/>
      <c r="F39" s="9"/>
      <c r="G39" s="155"/>
      <c r="H39" s="155"/>
      <c r="I39" s="155"/>
      <c r="J39" s="155"/>
      <c r="K39" s="155"/>
      <c r="L39" s="155"/>
      <c r="M39" s="176"/>
      <c r="N39" s="159"/>
    </row>
    <row r="40" spans="1:14" ht="13.7" customHeight="1">
      <c r="A40" s="114"/>
      <c r="B40" s="98" t="s">
        <v>53</v>
      </c>
      <c r="C40" s="65">
        <v>2020</v>
      </c>
      <c r="D40" s="115" t="s">
        <v>36</v>
      </c>
      <c r="E40" s="100" t="s">
        <v>54</v>
      </c>
      <c r="F40" s="1" t="s">
        <v>17</v>
      </c>
      <c r="G40" s="101">
        <v>12.5</v>
      </c>
      <c r="H40" s="101">
        <v>3.4</v>
      </c>
      <c r="I40" s="101">
        <v>4.9000000000000004</v>
      </c>
      <c r="J40" s="116">
        <v>0.75</v>
      </c>
      <c r="K40" s="103">
        <f t="shared" ref="K40:K47" si="11">L40/0.75</f>
        <v>9.7333333333333325</v>
      </c>
      <c r="L40" s="104">
        <v>7.3</v>
      </c>
      <c r="M40" s="105"/>
      <c r="N40" s="106">
        <f t="shared" si="3"/>
        <v>0</v>
      </c>
    </row>
    <row r="41" spans="1:14" ht="13.7" customHeight="1">
      <c r="A41" s="127"/>
      <c r="B41" s="128" t="s">
        <v>55</v>
      </c>
      <c r="C41" s="68">
        <v>2020</v>
      </c>
      <c r="D41" s="173" t="s">
        <v>56</v>
      </c>
      <c r="E41" s="107" t="s">
        <v>54</v>
      </c>
      <c r="F41" s="7" t="s">
        <v>17</v>
      </c>
      <c r="G41" s="108">
        <v>12</v>
      </c>
      <c r="H41" s="108">
        <v>3.5</v>
      </c>
      <c r="I41" s="108">
        <v>4.9000000000000004</v>
      </c>
      <c r="J41" s="174">
        <v>0.75</v>
      </c>
      <c r="K41" s="110">
        <f t="shared" si="11"/>
        <v>10.533333333333333</v>
      </c>
      <c r="L41" s="111">
        <v>7.9</v>
      </c>
      <c r="M41" s="112"/>
      <c r="N41" s="113">
        <f t="shared" si="3"/>
        <v>0</v>
      </c>
    </row>
    <row r="42" spans="1:14" s="154" customFormat="1" ht="18" customHeight="1">
      <c r="A42" s="160"/>
      <c r="B42" s="161"/>
      <c r="C42" s="162"/>
      <c r="D42" s="157" t="s">
        <v>57</v>
      </c>
      <c r="E42" s="157"/>
      <c r="F42" s="18"/>
      <c r="G42" s="163"/>
      <c r="H42" s="163"/>
      <c r="I42" s="163"/>
      <c r="J42" s="164"/>
      <c r="K42" s="165">
        <f t="shared" si="11"/>
        <v>0</v>
      </c>
      <c r="L42" s="166"/>
      <c r="M42" s="176"/>
      <c r="N42" s="159"/>
    </row>
    <row r="43" spans="1:14" ht="13.7" customHeight="1">
      <c r="A43" s="114"/>
      <c r="B43" s="98" t="s">
        <v>59</v>
      </c>
      <c r="C43" s="65">
        <v>2020</v>
      </c>
      <c r="D43" s="115" t="s">
        <v>85</v>
      </c>
      <c r="E43" s="100" t="s">
        <v>60</v>
      </c>
      <c r="F43" s="1" t="s">
        <v>17</v>
      </c>
      <c r="G43" s="118">
        <v>12</v>
      </c>
      <c r="H43" s="101">
        <v>5.2</v>
      </c>
      <c r="I43" s="101">
        <v>5.4</v>
      </c>
      <c r="J43" s="102">
        <v>0.75</v>
      </c>
      <c r="K43" s="103">
        <f t="shared" si="11"/>
        <v>12.266666666666666</v>
      </c>
      <c r="L43" s="104">
        <v>9.1999999999999993</v>
      </c>
      <c r="M43" s="105"/>
      <c r="N43" s="106">
        <f t="shared" si="3"/>
        <v>0</v>
      </c>
    </row>
    <row r="44" spans="1:14" ht="13.7" customHeight="1">
      <c r="A44" s="117"/>
      <c r="B44" s="244" t="s">
        <v>61</v>
      </c>
      <c r="C44" s="256">
        <v>2015</v>
      </c>
      <c r="D44" s="246" t="s">
        <v>123</v>
      </c>
      <c r="E44" s="246" t="s">
        <v>62</v>
      </c>
      <c r="F44" s="248" t="s">
        <v>17</v>
      </c>
      <c r="G44" s="249">
        <v>12</v>
      </c>
      <c r="H44" s="250">
        <v>4.2</v>
      </c>
      <c r="I44" s="250">
        <v>5.9</v>
      </c>
      <c r="J44" s="251">
        <v>0.75</v>
      </c>
      <c r="K44" s="252">
        <f t="shared" si="11"/>
        <v>11.866666666666667</v>
      </c>
      <c r="L44" s="253">
        <v>8.9</v>
      </c>
      <c r="M44" s="254"/>
      <c r="N44" s="255">
        <f t="shared" si="3"/>
        <v>0</v>
      </c>
    </row>
    <row r="45" spans="1:14" ht="13.7" customHeight="1">
      <c r="A45" s="117"/>
      <c r="B45" s="90" t="s">
        <v>63</v>
      </c>
      <c r="C45" s="70">
        <v>2020</v>
      </c>
      <c r="D45" s="119" t="s">
        <v>36</v>
      </c>
      <c r="E45" s="74" t="s">
        <v>64</v>
      </c>
      <c r="F45" s="50" t="s">
        <v>17</v>
      </c>
      <c r="G45" s="120">
        <v>12.5</v>
      </c>
      <c r="H45" s="75">
        <v>4.4000000000000004</v>
      </c>
      <c r="I45" s="75">
        <v>6.1</v>
      </c>
      <c r="J45" s="76">
        <v>0.75</v>
      </c>
      <c r="K45" s="77">
        <f t="shared" si="11"/>
        <v>19.466666666666665</v>
      </c>
      <c r="L45" s="78">
        <v>14.6</v>
      </c>
      <c r="M45" s="79"/>
      <c r="N45" s="80">
        <f t="shared" si="3"/>
        <v>0</v>
      </c>
    </row>
    <row r="46" spans="1:14" ht="13.7" customHeight="1">
      <c r="A46" s="121"/>
      <c r="B46" s="257" t="s">
        <v>65</v>
      </c>
      <c r="C46" s="245">
        <v>2018</v>
      </c>
      <c r="D46" s="246" t="s">
        <v>126</v>
      </c>
      <c r="E46" s="247" t="s">
        <v>58</v>
      </c>
      <c r="F46" s="248" t="s">
        <v>17</v>
      </c>
      <c r="G46" s="249">
        <v>13.2</v>
      </c>
      <c r="H46" s="250">
        <v>4.5999999999999996</v>
      </c>
      <c r="I46" s="250">
        <v>5.3</v>
      </c>
      <c r="J46" s="251">
        <v>0.75</v>
      </c>
      <c r="K46" s="252">
        <f t="shared" si="11"/>
        <v>18</v>
      </c>
      <c r="L46" s="253">
        <v>13.5</v>
      </c>
      <c r="M46" s="254"/>
      <c r="N46" s="255">
        <f>M46*L46</f>
        <v>0</v>
      </c>
    </row>
    <row r="47" spans="1:14" ht="13.7" customHeight="1">
      <c r="A47" s="122"/>
      <c r="B47" s="258" t="s">
        <v>66</v>
      </c>
      <c r="C47" s="259">
        <v>2018</v>
      </c>
      <c r="D47" s="260" t="s">
        <v>67</v>
      </c>
      <c r="E47" s="261" t="s">
        <v>68</v>
      </c>
      <c r="F47" s="262" t="s">
        <v>17</v>
      </c>
      <c r="G47" s="216">
        <v>13.5</v>
      </c>
      <c r="H47" s="263">
        <v>2.2000000000000002</v>
      </c>
      <c r="I47" s="263">
        <v>5.0999999999999996</v>
      </c>
      <c r="J47" s="217">
        <v>0.75</v>
      </c>
      <c r="K47" s="218">
        <f t="shared" si="11"/>
        <v>43.333333333333336</v>
      </c>
      <c r="L47" s="219">
        <v>32.5</v>
      </c>
      <c r="M47" s="220"/>
      <c r="N47" s="221">
        <f t="shared" si="3"/>
        <v>0</v>
      </c>
    </row>
    <row r="48" spans="1:14" s="154" customFormat="1" ht="18" customHeight="1">
      <c r="A48" s="155"/>
      <c r="B48" s="167"/>
      <c r="C48" s="162"/>
      <c r="D48" s="157" t="s">
        <v>69</v>
      </c>
      <c r="E48" s="168"/>
      <c r="F48" s="9"/>
      <c r="G48" s="163"/>
      <c r="H48" s="163"/>
      <c r="I48" s="163"/>
      <c r="J48" s="164"/>
      <c r="K48" s="165"/>
      <c r="L48" s="169"/>
      <c r="M48" s="176"/>
      <c r="N48" s="159"/>
    </row>
    <row r="49" spans="1:14" ht="13.7" customHeight="1">
      <c r="A49" s="127"/>
      <c r="B49" s="195" t="s">
        <v>71</v>
      </c>
      <c r="C49" s="66">
        <v>2015</v>
      </c>
      <c r="D49" s="91" t="s">
        <v>72</v>
      </c>
      <c r="E49" s="92" t="s">
        <v>70</v>
      </c>
      <c r="F49" s="16"/>
      <c r="G49" s="93">
        <v>10</v>
      </c>
      <c r="H49" s="93">
        <v>134</v>
      </c>
      <c r="I49" s="93">
        <v>8.5</v>
      </c>
      <c r="J49" s="94">
        <v>0.37</v>
      </c>
      <c r="K49" s="95">
        <f>L49/0.375</f>
        <v>36</v>
      </c>
      <c r="L49" s="143">
        <v>13.5</v>
      </c>
      <c r="M49" s="96"/>
      <c r="N49" s="97">
        <f t="shared" si="3"/>
        <v>0</v>
      </c>
    </row>
    <row r="50" spans="1:14" s="154" customFormat="1" ht="18" customHeight="1">
      <c r="A50" s="160"/>
      <c r="B50" s="161"/>
      <c r="C50" s="162"/>
      <c r="D50" s="157" t="s">
        <v>83</v>
      </c>
      <c r="E50" s="157"/>
      <c r="F50" s="18"/>
      <c r="G50" s="163"/>
      <c r="H50" s="163"/>
      <c r="I50" s="163"/>
      <c r="J50" s="164"/>
      <c r="K50" s="165">
        <f>L50/0.75</f>
        <v>0</v>
      </c>
      <c r="L50" s="166"/>
      <c r="M50" s="176"/>
      <c r="N50" s="159"/>
    </row>
    <row r="51" spans="1:14" ht="13.7" customHeight="1">
      <c r="A51" s="114"/>
      <c r="B51" s="129" t="s">
        <v>73</v>
      </c>
      <c r="C51" s="130">
        <v>2024</v>
      </c>
      <c r="D51" s="131" t="s">
        <v>98</v>
      </c>
      <c r="E51" s="132" t="s">
        <v>74</v>
      </c>
      <c r="F51" s="23"/>
      <c r="G51" s="133">
        <v>10</v>
      </c>
      <c r="H51" s="133"/>
      <c r="I51" s="133"/>
      <c r="J51" s="134">
        <v>0.75</v>
      </c>
      <c r="K51" s="135">
        <f>L51/0.75</f>
        <v>9.0666666666666664</v>
      </c>
      <c r="L51" s="136">
        <v>6.8</v>
      </c>
      <c r="M51" s="137"/>
      <c r="N51" s="106">
        <f t="shared" si="3"/>
        <v>0</v>
      </c>
    </row>
    <row r="52" spans="1:14" ht="13.7" customHeight="1">
      <c r="A52" s="194"/>
      <c r="B52" s="128" t="s">
        <v>117</v>
      </c>
      <c r="C52" s="68">
        <v>2022</v>
      </c>
      <c r="D52" s="138" t="s">
        <v>118</v>
      </c>
      <c r="E52" s="139" t="s">
        <v>74</v>
      </c>
      <c r="F52" s="41"/>
      <c r="G52" s="108"/>
      <c r="H52" s="108"/>
      <c r="I52" s="108"/>
      <c r="J52" s="109">
        <v>0.75</v>
      </c>
      <c r="K52" s="110">
        <f>L52/0.75</f>
        <v>8.6666666666666661</v>
      </c>
      <c r="L52" s="111">
        <v>6.5</v>
      </c>
      <c r="M52" s="112"/>
      <c r="N52" s="113">
        <f t="shared" ref="N52" si="12">M52*L52</f>
        <v>0</v>
      </c>
    </row>
    <row r="53" spans="1:14" ht="13.7" customHeight="1">
      <c r="A53" s="127"/>
      <c r="B53" s="195" t="s">
        <v>75</v>
      </c>
      <c r="C53" s="66">
        <v>2020</v>
      </c>
      <c r="D53" s="264" t="s">
        <v>127</v>
      </c>
      <c r="E53" s="142" t="s">
        <v>74</v>
      </c>
      <c r="F53" s="196"/>
      <c r="G53" s="93"/>
      <c r="H53" s="93"/>
      <c r="I53" s="93"/>
      <c r="J53" s="94">
        <v>0.75</v>
      </c>
      <c r="K53" s="95">
        <f>L53/0.75</f>
        <v>0</v>
      </c>
      <c r="L53" s="143"/>
      <c r="M53" s="96"/>
      <c r="N53" s="97">
        <f t="shared" si="3"/>
        <v>0</v>
      </c>
    </row>
    <row r="54" spans="1:14" ht="13.7" customHeight="1">
      <c r="A54" s="140"/>
      <c r="B54" s="197" t="s">
        <v>107</v>
      </c>
      <c r="C54" s="198">
        <v>2020</v>
      </c>
      <c r="D54" s="199" t="s">
        <v>88</v>
      </c>
      <c r="E54" s="200" t="s">
        <v>86</v>
      </c>
      <c r="F54" s="201"/>
      <c r="G54" s="202"/>
      <c r="H54" s="203"/>
      <c r="I54" s="202"/>
      <c r="J54" s="204">
        <v>0.75</v>
      </c>
      <c r="K54" s="205">
        <f>L54/0.75</f>
        <v>6.9333333333333336</v>
      </c>
      <c r="L54" s="206">
        <v>5.2</v>
      </c>
      <c r="M54" s="207"/>
      <c r="N54" s="208">
        <f t="shared" si="3"/>
        <v>0</v>
      </c>
    </row>
    <row r="55" spans="1:14" ht="13.7" customHeight="1">
      <c r="A55" s="122"/>
      <c r="B55" s="209" t="s">
        <v>76</v>
      </c>
      <c r="C55" s="210" t="s">
        <v>121</v>
      </c>
      <c r="D55" s="211" t="s">
        <v>115</v>
      </c>
      <c r="E55" s="212" t="s">
        <v>109</v>
      </c>
      <c r="F55" s="213"/>
      <c r="G55" s="214" t="s">
        <v>108</v>
      </c>
      <c r="H55" s="215"/>
      <c r="I55" s="216"/>
      <c r="J55" s="217">
        <v>1</v>
      </c>
      <c r="K55" s="218">
        <f>L55/1</f>
        <v>3.8</v>
      </c>
      <c r="L55" s="219">
        <v>3.8</v>
      </c>
      <c r="M55" s="220"/>
      <c r="N55" s="221">
        <f t="shared" si="3"/>
        <v>0</v>
      </c>
    </row>
    <row r="56" spans="1:14" ht="13.7" customHeight="1">
      <c r="A56" s="141"/>
      <c r="B56" s="222" t="s">
        <v>124</v>
      </c>
      <c r="C56" s="223">
        <v>2022</v>
      </c>
      <c r="D56" s="224" t="s">
        <v>77</v>
      </c>
      <c r="E56" s="225"/>
      <c r="F56" s="226"/>
      <c r="G56" s="227"/>
      <c r="H56" s="227"/>
      <c r="I56" s="227"/>
      <c r="J56" s="228">
        <v>1</v>
      </c>
      <c r="K56" s="229">
        <f>L56/1</f>
        <v>4.9000000000000004</v>
      </c>
      <c r="L56" s="230">
        <v>4.9000000000000004</v>
      </c>
      <c r="M56" s="231"/>
      <c r="N56" s="232">
        <f t="shared" si="3"/>
        <v>0</v>
      </c>
    </row>
    <row r="57" spans="1:14" ht="13.7" customHeight="1">
      <c r="A57" s="127"/>
      <c r="B57" s="222" t="s">
        <v>125</v>
      </c>
      <c r="C57" s="223">
        <v>2023</v>
      </c>
      <c r="D57" s="224" t="s">
        <v>122</v>
      </c>
      <c r="E57" s="225"/>
      <c r="F57" s="226"/>
      <c r="G57" s="227"/>
      <c r="H57" s="227"/>
      <c r="I57" s="227"/>
      <c r="J57" s="228">
        <v>1</v>
      </c>
      <c r="K57" s="229">
        <f>L57/1</f>
        <v>4.9000000000000004</v>
      </c>
      <c r="L57" s="230">
        <v>4.9000000000000004</v>
      </c>
      <c r="M57" s="231"/>
      <c r="N57" s="232">
        <f t="shared" ref="N57" si="13">M57*L57</f>
        <v>0</v>
      </c>
    </row>
    <row r="58" spans="1:14" ht="13.7" customHeight="1">
      <c r="A58" s="144"/>
      <c r="B58" s="233" t="s">
        <v>81</v>
      </c>
      <c r="C58" s="234"/>
      <c r="D58" s="235" t="s">
        <v>84</v>
      </c>
      <c r="E58" s="236" t="s">
        <v>82</v>
      </c>
      <c r="F58" s="237"/>
      <c r="G58" s="238">
        <v>41</v>
      </c>
      <c r="H58" s="238"/>
      <c r="I58" s="238"/>
      <c r="J58" s="239">
        <v>0.5</v>
      </c>
      <c r="K58" s="240">
        <f>L58/0.5</f>
        <v>33</v>
      </c>
      <c r="L58" s="241">
        <v>16.5</v>
      </c>
      <c r="M58" s="242"/>
      <c r="N58" s="243">
        <f t="shared" ref="N58" si="14">M58*L58</f>
        <v>0</v>
      </c>
    </row>
    <row r="59" spans="1:14" s="154" customFormat="1" ht="18" customHeight="1">
      <c r="A59" s="155"/>
      <c r="B59" s="167"/>
      <c r="C59" s="170"/>
      <c r="D59" s="155" t="s">
        <v>104</v>
      </c>
      <c r="E59" s="155"/>
      <c r="F59" s="9"/>
      <c r="G59" s="158"/>
      <c r="H59" s="158"/>
      <c r="I59" s="158"/>
      <c r="J59" s="167"/>
      <c r="K59" s="165">
        <f>L59/0.75</f>
        <v>0</v>
      </c>
      <c r="L59" s="169"/>
      <c r="M59" s="176"/>
      <c r="N59" s="159"/>
    </row>
    <row r="60" spans="1:14" ht="13.7" customHeight="1">
      <c r="A60" s="114"/>
      <c r="B60" s="145" t="s">
        <v>102</v>
      </c>
      <c r="C60" s="65">
        <v>2020</v>
      </c>
      <c r="D60" s="146" t="s">
        <v>100</v>
      </c>
      <c r="E60" s="179" t="s">
        <v>79</v>
      </c>
      <c r="F60" s="178"/>
      <c r="G60" s="180"/>
      <c r="H60" s="180"/>
      <c r="I60" s="181"/>
      <c r="J60" s="102">
        <v>0.75</v>
      </c>
      <c r="K60" s="103">
        <f>L60/0.75</f>
        <v>13.200000000000001</v>
      </c>
      <c r="L60" s="104">
        <v>9.9</v>
      </c>
      <c r="M60" s="105"/>
      <c r="N60" s="106">
        <f t="shared" si="3"/>
        <v>0</v>
      </c>
    </row>
    <row r="61" spans="1:14">
      <c r="A61" s="117"/>
      <c r="B61" s="147" t="s">
        <v>103</v>
      </c>
      <c r="C61" s="82">
        <v>2020</v>
      </c>
      <c r="D61" s="148" t="s">
        <v>99</v>
      </c>
      <c r="E61" s="182" t="s">
        <v>17</v>
      </c>
      <c r="F61" s="183"/>
      <c r="G61" s="184"/>
      <c r="H61" s="184"/>
      <c r="I61" s="185"/>
      <c r="J61" s="85">
        <v>0.75</v>
      </c>
      <c r="K61" s="86">
        <f>L61/0.75</f>
        <v>13.466666666666667</v>
      </c>
      <c r="L61" s="87">
        <v>10.1</v>
      </c>
      <c r="M61" s="88"/>
      <c r="N61" s="89">
        <f t="shared" si="3"/>
        <v>0</v>
      </c>
    </row>
    <row r="62" spans="1:14">
      <c r="A62" s="172"/>
      <c r="B62" s="90" t="s">
        <v>105</v>
      </c>
      <c r="C62" s="70">
        <v>2020</v>
      </c>
      <c r="D62" s="149" t="s">
        <v>101</v>
      </c>
      <c r="E62" s="186" t="s">
        <v>79</v>
      </c>
      <c r="F62" s="187"/>
      <c r="G62" s="188"/>
      <c r="H62" s="188"/>
      <c r="I62" s="189"/>
      <c r="J62" s="150">
        <v>0.75</v>
      </c>
      <c r="K62" s="77">
        <f>L62/0.75</f>
        <v>12.799999999999999</v>
      </c>
      <c r="L62" s="78">
        <v>9.6</v>
      </c>
      <c r="M62" s="79"/>
      <c r="N62" s="80">
        <f t="shared" ref="N62" si="15">M62*L62</f>
        <v>0</v>
      </c>
    </row>
    <row r="63" spans="1:14">
      <c r="A63" s="171"/>
      <c r="B63" s="151" t="s">
        <v>106</v>
      </c>
      <c r="C63" s="69">
        <v>2020</v>
      </c>
      <c r="D63" s="152" t="s">
        <v>101</v>
      </c>
      <c r="E63" s="190" t="s">
        <v>18</v>
      </c>
      <c r="F63" s="191"/>
      <c r="G63" s="192"/>
      <c r="H63" s="192"/>
      <c r="I63" s="193"/>
      <c r="J63" s="153">
        <v>0.75</v>
      </c>
      <c r="K63" s="123">
        <f>L63/0.75</f>
        <v>12.799999999999999</v>
      </c>
      <c r="L63" s="124">
        <v>9.6</v>
      </c>
      <c r="M63" s="125"/>
      <c r="N63" s="126">
        <f t="shared" si="3"/>
        <v>0</v>
      </c>
    </row>
    <row r="64" spans="1:14" ht="13.7" customHeight="1" thickBot="1">
      <c r="A64" s="8"/>
      <c r="B64" s="35" t="s">
        <v>78</v>
      </c>
      <c r="C64" s="36"/>
      <c r="D64" s="37"/>
      <c r="E64" s="37"/>
      <c r="F64" s="9"/>
      <c r="G64" s="19"/>
      <c r="H64" s="19"/>
      <c r="I64" s="19"/>
      <c r="J64" s="20"/>
      <c r="K64" s="21"/>
      <c r="L64" s="22"/>
      <c r="M64" s="177"/>
      <c r="N64" s="10"/>
    </row>
    <row r="65" spans="2:14" ht="15.75" thickBot="1">
      <c r="B65" s="32" t="s">
        <v>110</v>
      </c>
      <c r="C65" s="32"/>
      <c r="D65" s="32"/>
      <c r="E65" s="32"/>
      <c r="F65" s="33"/>
      <c r="G65" s="38"/>
      <c r="H65" s="38"/>
      <c r="I65" s="38"/>
      <c r="J65" s="32"/>
      <c r="K65" s="32"/>
      <c r="L65" s="67"/>
      <c r="M65" s="24">
        <f>SUM(M10:M63)</f>
        <v>0</v>
      </c>
      <c r="N65" s="25">
        <f>SUM(N10:N63)</f>
        <v>0</v>
      </c>
    </row>
  </sheetData>
  <sheetProtection algorithmName="SHA-512" hashValue="U8o51yEIhfOrjFV6XzInaAOORpvCaz0qJoYS1pmcTeLWsBPrg5LWBYeEwguX85/qmvf18m/mScQZEYUQ9RXQLQ==" saltValue="mFIgqKxsSsK6fpdfUtbEAQ==" spinCount="100000" sheet="1" objects="1" scenarios="1"/>
  <mergeCells count="14">
    <mergeCell ref="A7:B7"/>
    <mergeCell ref="A2:B2"/>
    <mergeCell ref="A3:B3"/>
    <mergeCell ref="A4:B4"/>
    <mergeCell ref="A5:B5"/>
    <mergeCell ref="A6:B6"/>
    <mergeCell ref="D9:F9"/>
    <mergeCell ref="C1:E1"/>
    <mergeCell ref="G1:N6"/>
    <mergeCell ref="C2:E2"/>
    <mergeCell ref="C3:E3"/>
    <mergeCell ref="C4:E4"/>
    <mergeCell ref="C5:E5"/>
    <mergeCell ref="C7:D7"/>
  </mergeCells>
  <hyperlinks>
    <hyperlink ref="H6" r:id="rId1" display="bestellung@weingutjanss.de-www.weingutjanss.de" xr:uid="{00000000-0004-0000-0000-000000000000}"/>
  </hyperlinks>
  <pageMargins left="0.70866141732283472" right="0.11811023622047245" top="0.19685039370078741" bottom="0.19685039370078741" header="0.31496062992125984" footer="0.31496062992125984"/>
  <pageSetup paperSize="9" scale="8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Frost-RL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Petras Neuer</dc:creator>
  <cp:lastModifiedBy>Franziska Janß</cp:lastModifiedBy>
  <cp:lastPrinted>2025-11-05T10:55:06Z</cp:lastPrinted>
  <dcterms:created xsi:type="dcterms:W3CDTF">2020-06-04T08:59:56Z</dcterms:created>
  <dcterms:modified xsi:type="dcterms:W3CDTF">2025-11-06T15:44:06Z</dcterms:modified>
</cp:coreProperties>
</file>